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d409e7e0f0cba4b/HSAV/"/>
    </mc:Choice>
  </mc:AlternateContent>
  <xr:revisionPtr revIDLastSave="0" documentId="8_{701AED1E-EBA9-4712-B1A0-29D2D58ED6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rfassungsformular" sheetId="10" r:id="rId1"/>
    <sheet name="ja-nein" sheetId="21" state="hidden" r:id="rId2"/>
    <sheet name="Ausgabetabelle für AcroScore" sheetId="16" state="hidden" r:id="rId3"/>
    <sheet name="Ausgabetalle für Kampfrichter" sheetId="23" state="hidden" r:id="rId4"/>
    <sheet name="Ausgabetabelle vollständig" sheetId="22" state="hidden" r:id="rId5"/>
    <sheet name="Vereine" sheetId="17" state="hidden" r:id="rId6"/>
    <sheet name="Altersklasse" sheetId="19" state="hidden" r:id="rId7"/>
    <sheet name="Disziplinen" sheetId="13" state="hidden" r:id="rId8"/>
    <sheet name="Klasse" sheetId="18" state="hidden" r:id="rId9"/>
    <sheet name="Übung" sheetId="20" state="hidden" r:id="rId10"/>
  </sheets>
  <definedNames>
    <definedName name="_xlnm._FilterDatabase" localSheetId="0" hidden="1">Erfassungsformular!$A$6:$L$7</definedName>
    <definedName name="Altersklasse">#REF!</definedName>
    <definedName name="Altersklassen">Altersklasse!$A$1:$A$7</definedName>
    <definedName name="Disziplinen">Disziplinen!$A$1:$A$8</definedName>
    <definedName name="janein">'ja-nein'!$A$1:$A$2</definedName>
    <definedName name="Klasse">Klasse!$A$1:$A$6</definedName>
    <definedName name="Nachwuchs1">Erfassungsformular!$L$8</definedName>
    <definedName name="Übung">Übung!$A$1:$A$3</definedName>
    <definedName name="Vereine">Vereine!$A$1:$A$12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6" l="1"/>
  <c r="M4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L3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K3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J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I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H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E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3" i="16"/>
  <c r="C4" i="16"/>
  <c r="C5" i="16"/>
  <c r="C6" i="16"/>
  <c r="C7" i="16"/>
  <c r="C56" i="10"/>
  <c r="B56" i="10" l="1"/>
  <c r="B57" i="10" s="1"/>
  <c r="B58" i="10" l="1"/>
  <c r="B59" i="10" s="1"/>
  <c r="I32" i="10" s="1"/>
  <c r="F2" i="16"/>
  <c r="A4" i="23"/>
  <c r="B4" i="23" s="1"/>
  <c r="A5" i="23"/>
  <c r="B5" i="23" s="1"/>
  <c r="A6" i="23"/>
  <c r="B6" i="23" s="1"/>
  <c r="A7" i="23"/>
  <c r="B7" i="23" s="1"/>
  <c r="A8" i="23"/>
  <c r="B8" i="23" s="1"/>
  <c r="A9" i="23"/>
  <c r="B9" i="23" s="1"/>
  <c r="A10" i="23"/>
  <c r="B10" i="23" s="1"/>
  <c r="A11" i="23"/>
  <c r="B11" i="23" s="1"/>
  <c r="A12" i="23"/>
  <c r="B12" i="23" s="1"/>
  <c r="A3" i="23"/>
  <c r="B3" i="23" s="1"/>
  <c r="B1" i="23"/>
  <c r="C2" i="16" l="1"/>
  <c r="D47" i="22"/>
  <c r="B47" i="22"/>
  <c r="D46" i="22"/>
  <c r="B46" i="22"/>
  <c r="D45" i="22"/>
  <c r="B45" i="22"/>
  <c r="D44" i="22"/>
  <c r="B44" i="22"/>
  <c r="D43" i="22"/>
  <c r="B43" i="22"/>
  <c r="D42" i="22"/>
  <c r="B42" i="22"/>
  <c r="D41" i="22"/>
  <c r="B41" i="22"/>
  <c r="D40" i="22"/>
  <c r="B40" i="22"/>
  <c r="D39" i="22"/>
  <c r="B39" i="22"/>
  <c r="D38" i="22"/>
  <c r="B38" i="22"/>
  <c r="L35" i="22"/>
  <c r="K35" i="22"/>
  <c r="F35" i="22"/>
  <c r="F34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L2" i="16" l="1"/>
  <c r="K2" i="16"/>
  <c r="J2" i="16"/>
  <c r="B2" i="16" l="1"/>
  <c r="C52" i="10"/>
  <c r="A33" i="22" l="1"/>
  <c r="M2" i="16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D2" i="16"/>
  <c r="E2" i="16"/>
  <c r="H2" i="16"/>
  <c r="I2" i="16"/>
  <c r="A16" i="16"/>
  <c r="A17" i="16"/>
  <c r="A18" i="16"/>
  <c r="A19" i="16"/>
  <c r="A20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2" i="16"/>
</calcChain>
</file>

<file path=xl/sharedStrings.xml><?xml version="1.0" encoding="utf-8"?>
<sst xmlns="http://schemas.openxmlformats.org/spreadsheetml/2006/main" count="214" uniqueCount="131">
  <si>
    <t>Verein</t>
  </si>
  <si>
    <t>Damen Paar</t>
  </si>
  <si>
    <t>Damen Gruppe</t>
  </si>
  <si>
    <t>Herren Paar</t>
  </si>
  <si>
    <t>Mixed Paar</t>
  </si>
  <si>
    <t>Herren Gruppe</t>
  </si>
  <si>
    <t>lfd Nr.</t>
  </si>
  <si>
    <t>Meldung für Wettkampf:</t>
  </si>
  <si>
    <t>in:</t>
  </si>
  <si>
    <t>am:</t>
  </si>
  <si>
    <t>Damen Podest</t>
  </si>
  <si>
    <t>Herren Podest</t>
  </si>
  <si>
    <t>Schüler</t>
  </si>
  <si>
    <t>Jugend</t>
  </si>
  <si>
    <t>Junioren 1</t>
  </si>
  <si>
    <t>Junioren 2</t>
  </si>
  <si>
    <t>Lisa Müller</t>
  </si>
  <si>
    <t>Karin Müller</t>
  </si>
  <si>
    <t>Meldung Kampfrichter</t>
  </si>
  <si>
    <t xml:space="preserve">Vorname Name </t>
  </si>
  <si>
    <t>in</t>
  </si>
  <si>
    <t>am</t>
  </si>
  <si>
    <t>Übung</t>
  </si>
  <si>
    <t>Balance</t>
  </si>
  <si>
    <t>Achtung:</t>
  </si>
  <si>
    <t>E-Mail:</t>
  </si>
  <si>
    <t>Bemerkungen:</t>
  </si>
  <si>
    <t>Streichungen am Wettkampftag nach Möglichkeit vermeiden.</t>
  </si>
  <si>
    <t>W2</t>
  </si>
  <si>
    <t>Mail-Adresse für Musikdownload:</t>
  </si>
  <si>
    <t>Dateiname der Meldung:</t>
  </si>
  <si>
    <t>Verein_Meldung_Wettkampf</t>
  </si>
  <si>
    <t>z.B.</t>
  </si>
  <si>
    <t>Arheilgen_Meldung_Liga 1</t>
  </si>
  <si>
    <t>Baunatal_Meldung_HM</t>
  </si>
  <si>
    <t xml:space="preserve">Ummeldungen, Streichungen auch Kampfrichter spätestens wie in der Ausschreibung festgelegt. </t>
  </si>
  <si>
    <t>Streichungen an:</t>
  </si>
  <si>
    <t>MK</t>
  </si>
  <si>
    <t>Klasse</t>
  </si>
  <si>
    <t>A</t>
  </si>
  <si>
    <t>Sport@hsav.de</t>
  </si>
  <si>
    <t>Nadja Müller</t>
  </si>
  <si>
    <t>Verein / Name der Meldung</t>
  </si>
  <si>
    <t>SCH</t>
  </si>
  <si>
    <t>HE Nr.</t>
  </si>
  <si>
    <t>0001</t>
  </si>
  <si>
    <t>0002</t>
  </si>
  <si>
    <t>0003</t>
  </si>
  <si>
    <t xml:space="preserve">HSAV Meldebogen </t>
  </si>
  <si>
    <t>ja</t>
  </si>
  <si>
    <t>nein</t>
  </si>
  <si>
    <t>Ja/ Nein</t>
  </si>
  <si>
    <t>0011</t>
  </si>
  <si>
    <t>0012</t>
  </si>
  <si>
    <t>0013</t>
  </si>
  <si>
    <t>SVH Kassel</t>
  </si>
  <si>
    <t>Kombi</t>
  </si>
  <si>
    <t>W3</t>
  </si>
  <si>
    <t>N</t>
  </si>
  <si>
    <t>0</t>
  </si>
  <si>
    <t>JUN1</t>
  </si>
  <si>
    <t>E-Mail:   hsaverwaltung+meldung+ubwox@hidrive.strato.com</t>
  </si>
  <si>
    <t>MX</t>
  </si>
  <si>
    <t>M2</t>
  </si>
  <si>
    <t>M4</t>
  </si>
  <si>
    <t>PW</t>
  </si>
  <si>
    <t>PM</t>
  </si>
  <si>
    <t>JUG</t>
  </si>
  <si>
    <t>JUN2</t>
  </si>
  <si>
    <t>MKL</t>
  </si>
  <si>
    <t>Meisterklasse</t>
  </si>
  <si>
    <t>SG Arheilgen</t>
  </si>
  <si>
    <t>KSV Baunatal</t>
  </si>
  <si>
    <t>FTG Pfungstadt</t>
  </si>
  <si>
    <t>TV Dettingen</t>
  </si>
  <si>
    <t>SG Götzenhain</t>
  </si>
  <si>
    <t>SVG Nieder-Liebersbach</t>
  </si>
  <si>
    <t>TV Pohl-Göns</t>
  </si>
  <si>
    <t>KSV Weiher</t>
  </si>
  <si>
    <t>TG Lispenhausen</t>
  </si>
  <si>
    <t>Vorname Name 1</t>
  </si>
  <si>
    <t>Vorname Name 2</t>
  </si>
  <si>
    <t>Vorname Name 3</t>
  </si>
  <si>
    <t>Dynamik</t>
  </si>
  <si>
    <t>M3</t>
  </si>
  <si>
    <t>Nachwuchs 1</t>
  </si>
  <si>
    <t>Eintracht Frankfurt</t>
  </si>
  <si>
    <t>Altersklasse</t>
  </si>
  <si>
    <t>Diszplin</t>
  </si>
  <si>
    <t>Alters-klasse</t>
  </si>
  <si>
    <t>L1</t>
  </si>
  <si>
    <t>L2</t>
  </si>
  <si>
    <t>Level 1</t>
  </si>
  <si>
    <t>Level 2</t>
  </si>
  <si>
    <t>KFL</t>
  </si>
  <si>
    <t>0014</t>
  </si>
  <si>
    <t>Vorname Name 4</t>
  </si>
  <si>
    <t>Hans Mayer</t>
  </si>
  <si>
    <t>Max Meyer</t>
  </si>
  <si>
    <t>Moritz Mayer</t>
  </si>
  <si>
    <t>Fritz Mayer</t>
  </si>
  <si>
    <t>AS</t>
  </si>
  <si>
    <t>St</t>
  </si>
  <si>
    <t>KG</t>
  </si>
  <si>
    <t>Kampfrichtername</t>
  </si>
  <si>
    <t>Wettkampf:</t>
  </si>
  <si>
    <t xml:space="preserve">E-Mail: </t>
  </si>
  <si>
    <t>Eschweger TSV</t>
  </si>
  <si>
    <t>WK1.1</t>
  </si>
  <si>
    <t>WK1.2</t>
  </si>
  <si>
    <t>WK2</t>
  </si>
  <si>
    <t>Wettkampf 1.1</t>
  </si>
  <si>
    <t>Wettkampf 1.2</t>
  </si>
  <si>
    <t>Wettkampf 2</t>
  </si>
  <si>
    <t>Herren 3er Gruppe</t>
  </si>
  <si>
    <t>TSR Wilhelmshaven</t>
  </si>
  <si>
    <t>Wettkampfgemeinschaft mit:</t>
  </si>
  <si>
    <t>Wettkampfgemeinschaft</t>
  </si>
  <si>
    <t>Formationsgemeinschaft</t>
  </si>
  <si>
    <t>Bemerkungen (z.B. Formationsgemeinschaft):</t>
  </si>
  <si>
    <t>TSG Oberaula</t>
  </si>
  <si>
    <t>WKK</t>
  </si>
  <si>
    <t>Landesliga</t>
  </si>
  <si>
    <t>Hessenliga</t>
  </si>
  <si>
    <t>Aspire</t>
  </si>
  <si>
    <t>ASP</t>
  </si>
  <si>
    <t>Homburger TG</t>
  </si>
  <si>
    <t>TSV Marburg</t>
  </si>
  <si>
    <t>aumahanzun@hidrive.strato.com</t>
  </si>
  <si>
    <t>V25.1</t>
  </si>
  <si>
    <t>Jahr-gang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</si>
</sst>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Arial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u/>
      <sz val="12"/>
      <color theme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1" fillId="26" borderId="1" applyNumberFormat="0" applyAlignment="0" applyProtection="0"/>
    <xf numFmtId="0" fontId="11" fillId="26" borderId="1" applyNumberFormat="0" applyAlignment="0" applyProtection="0"/>
    <xf numFmtId="0" fontId="5" fillId="3" borderId="0" applyNumberFormat="0" applyBorder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7" borderId="2" applyNumberFormat="0" applyAlignment="0" applyProtection="0"/>
    <xf numFmtId="0" fontId="6" fillId="28" borderId="3" applyNumberFormat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30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9" fillId="7" borderId="2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0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3" fillId="33" borderId="9" applyNumberFormat="0" applyAlignment="0" applyProtection="0"/>
    <xf numFmtId="0" fontId="2" fillId="34" borderId="9" applyNumberFormat="0" applyFont="0" applyAlignment="0" applyProtection="0"/>
    <xf numFmtId="0" fontId="11" fillId="27" borderId="1" applyNumberFormat="0" applyAlignment="0" applyProtection="0"/>
    <xf numFmtId="0" fontId="5" fillId="35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6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36" borderId="3" applyNumberFormat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9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9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9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9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9" fillId="58" borderId="0" applyNumberFormat="0" applyBorder="0" applyAlignment="0" applyProtection="0"/>
    <xf numFmtId="0" fontId="33" fillId="0" borderId="0" applyNumberFormat="0" applyFill="0" applyBorder="0" applyProtection="0"/>
    <xf numFmtId="0" fontId="34" fillId="0" borderId="0" applyNumberFormat="0" applyFill="0" applyBorder="0" applyProtection="0"/>
    <xf numFmtId="0" fontId="34" fillId="0" borderId="0" applyNumberFormat="0" applyFill="0" applyBorder="0" applyProtection="0"/>
    <xf numFmtId="0" fontId="34" fillId="0" borderId="0" applyNumberFormat="0" applyFill="0" applyBorder="0" applyProtection="0"/>
  </cellStyleXfs>
  <cellXfs count="146">
    <xf numFmtId="0" fontId="0" fillId="0" borderId="0" xfId="0"/>
    <xf numFmtId="0" fontId="2" fillId="0" borderId="0" xfId="0" applyFont="1"/>
    <xf numFmtId="0" fontId="1" fillId="37" borderId="10" xfId="0" applyFont="1" applyFill="1" applyBorder="1" applyAlignment="1" applyProtection="1">
      <alignment horizontal="center"/>
      <protection locked="0"/>
    </xf>
    <xf numFmtId="0" fontId="25" fillId="0" borderId="0" xfId="52" applyAlignment="1" applyProtection="1">
      <alignment horizontal="center"/>
    </xf>
    <xf numFmtId="49" fontId="22" fillId="37" borderId="1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/>
    <xf numFmtId="0" fontId="0" fillId="37" borderId="13" xfId="0" applyFill="1" applyBorder="1"/>
    <xf numFmtId="0" fontId="0" fillId="37" borderId="14" xfId="0" applyFill="1" applyBorder="1"/>
    <xf numFmtId="0" fontId="0" fillId="37" borderId="12" xfId="0" applyFill="1" applyBorder="1"/>
    <xf numFmtId="0" fontId="0" fillId="37" borderId="15" xfId="0" applyFill="1" applyBorder="1"/>
    <xf numFmtId="0" fontId="0" fillId="37" borderId="16" xfId="0" applyFill="1" applyBorder="1"/>
    <xf numFmtId="0" fontId="0" fillId="37" borderId="17" xfId="0" applyFill="1" applyBorder="1"/>
    <xf numFmtId="14" fontId="1" fillId="38" borderId="10" xfId="0" applyNumberFormat="1" applyFont="1" applyFill="1" applyBorder="1" applyAlignment="1">
      <alignment horizontal="center"/>
    </xf>
    <xf numFmtId="0" fontId="0" fillId="37" borderId="0" xfId="0" applyFill="1"/>
    <xf numFmtId="0" fontId="1" fillId="37" borderId="10" xfId="0" applyFont="1" applyFill="1" applyBorder="1" applyAlignment="1">
      <alignment wrapText="1"/>
    </xf>
    <xf numFmtId="0" fontId="22" fillId="39" borderId="10" xfId="0" applyFont="1" applyFill="1" applyBorder="1" applyAlignment="1">
      <alignment wrapText="1"/>
    </xf>
    <xf numFmtId="0" fontId="1" fillId="37" borderId="1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1" fillId="37" borderId="10" xfId="0" applyNumberFormat="1" applyFont="1" applyFill="1" applyBorder="1" applyAlignment="1">
      <alignment horizontal="center"/>
    </xf>
    <xf numFmtId="49" fontId="22" fillId="37" borderId="10" xfId="0" applyNumberFormat="1" applyFont="1" applyFill="1" applyBorder="1" applyAlignment="1">
      <alignment horizontal="center"/>
    </xf>
    <xf numFmtId="0" fontId="1" fillId="37" borderId="10" xfId="0" applyFont="1" applyFill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2" fillId="38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9" fontId="0" fillId="37" borderId="0" xfId="0" applyNumberFormat="1" applyFill="1"/>
    <xf numFmtId="0" fontId="0" fillId="37" borderId="0" xfId="0" applyFill="1" applyAlignment="1">
      <alignment horizontal="center"/>
    </xf>
    <xf numFmtId="0" fontId="23" fillId="37" borderId="10" xfId="0" applyFont="1" applyFill="1" applyBorder="1" applyAlignment="1">
      <alignment horizontal="center"/>
    </xf>
    <xf numFmtId="0" fontId="23" fillId="37" borderId="19" xfId="0" applyFont="1" applyFill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38" borderId="0" xfId="0" applyFont="1" applyFill="1" applyAlignment="1">
      <alignment horizontal="right"/>
    </xf>
    <xf numFmtId="0" fontId="23" fillId="37" borderId="10" xfId="0" applyFont="1" applyFill="1" applyBorder="1" applyAlignment="1" applyProtection="1">
      <alignment horizontal="center"/>
      <protection locked="0"/>
    </xf>
    <xf numFmtId="0" fontId="23" fillId="37" borderId="19" xfId="0" applyFont="1" applyFill="1" applyBorder="1" applyAlignment="1" applyProtection="1">
      <alignment horizontal="center"/>
      <protection locked="0"/>
    </xf>
    <xf numFmtId="49" fontId="1" fillId="0" borderId="10" xfId="70" applyNumberFormat="1" applyFont="1" applyBorder="1" applyAlignment="1" applyProtection="1">
      <alignment horizontal="center"/>
      <protection locked="0"/>
    </xf>
    <xf numFmtId="0" fontId="1" fillId="37" borderId="10" xfId="70" applyFont="1" applyFill="1" applyBorder="1" applyAlignment="1" applyProtection="1">
      <alignment horizontal="center"/>
      <protection locked="0"/>
    </xf>
    <xf numFmtId="49" fontId="22" fillId="37" borderId="10" xfId="70" applyNumberFormat="1" applyFont="1" applyFill="1" applyBorder="1" applyAlignment="1" applyProtection="1">
      <alignment horizontal="center"/>
      <protection locked="0"/>
    </xf>
    <xf numFmtId="49" fontId="1" fillId="37" borderId="10" xfId="70" applyNumberFormat="1" applyFont="1" applyFill="1" applyBorder="1" applyAlignment="1">
      <alignment horizontal="center"/>
    </xf>
    <xf numFmtId="49" fontId="1" fillId="38" borderId="10" xfId="70" applyNumberFormat="1" applyFont="1" applyFill="1" applyBorder="1" applyAlignment="1">
      <alignment horizontal="center"/>
    </xf>
    <xf numFmtId="49" fontId="1" fillId="0" borderId="10" xfId="70" applyNumberFormat="1" applyFont="1" applyBorder="1" applyAlignment="1">
      <alignment horizontal="center"/>
    </xf>
    <xf numFmtId="0" fontId="1" fillId="37" borderId="10" xfId="70" applyFont="1" applyFill="1" applyBorder="1" applyAlignment="1">
      <alignment horizontal="center"/>
    </xf>
    <xf numFmtId="0" fontId="1" fillId="0" borderId="10" xfId="70" applyFont="1" applyBorder="1" applyAlignment="1">
      <alignment horizontal="center"/>
    </xf>
    <xf numFmtId="49" fontId="1" fillId="38" borderId="1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3" fillId="37" borderId="19" xfId="0" applyFont="1" applyFill="1" applyBorder="1" applyAlignment="1">
      <alignment horizontal="left"/>
    </xf>
    <xf numFmtId="49" fontId="23" fillId="40" borderId="11" xfId="0" applyNumberFormat="1" applyFont="1" applyFill="1" applyBorder="1" applyAlignment="1">
      <alignment horizontal="left"/>
    </xf>
    <xf numFmtId="49" fontId="2" fillId="39" borderId="18" xfId="0" applyNumberFormat="1" applyFont="1" applyFill="1" applyBorder="1" applyAlignment="1">
      <alignment horizontal="center"/>
    </xf>
    <xf numFmtId="0" fontId="22" fillId="37" borderId="0" xfId="0" applyFont="1" applyFill="1" applyAlignment="1">
      <alignment horizontal="center"/>
    </xf>
    <xf numFmtId="0" fontId="30" fillId="0" borderId="0" xfId="0" applyFont="1"/>
    <xf numFmtId="0" fontId="1" fillId="0" borderId="10" xfId="0" applyFont="1" applyBorder="1" applyAlignment="1" applyProtection="1">
      <alignment horizontal="center"/>
      <protection locked="0"/>
    </xf>
    <xf numFmtId="49" fontId="0" fillId="37" borderId="14" xfId="0" applyNumberFormat="1" applyFill="1" applyBorder="1" applyAlignment="1">
      <alignment horizontal="center"/>
    </xf>
    <xf numFmtId="0" fontId="0" fillId="37" borderId="23" xfId="0" applyFill="1" applyBorder="1"/>
    <xf numFmtId="49" fontId="0" fillId="37" borderId="20" xfId="0" applyNumberFormat="1" applyFill="1" applyBorder="1" applyAlignment="1">
      <alignment horizontal="center"/>
    </xf>
    <xf numFmtId="0" fontId="2" fillId="37" borderId="10" xfId="0" applyFont="1" applyFill="1" applyBorder="1" applyAlignment="1">
      <alignment horizontal="center"/>
    </xf>
    <xf numFmtId="0" fontId="23" fillId="37" borderId="18" xfId="0" applyFont="1" applyFill="1" applyBorder="1" applyAlignment="1">
      <alignment horizontal="left"/>
    </xf>
    <xf numFmtId="49" fontId="0" fillId="37" borderId="13" xfId="0" applyNumberFormat="1" applyFill="1" applyBorder="1" applyAlignment="1">
      <alignment horizontal="center"/>
    </xf>
    <xf numFmtId="0" fontId="0" fillId="37" borderId="10" xfId="0" applyFill="1" applyBorder="1" applyAlignment="1">
      <alignment horizontal="center"/>
    </xf>
    <xf numFmtId="0" fontId="23" fillId="37" borderId="16" xfId="0" applyFont="1" applyFill="1" applyBorder="1" applyAlignment="1">
      <alignment horizontal="left"/>
    </xf>
    <xf numFmtId="49" fontId="0" fillId="37" borderId="16" xfId="0" applyNumberFormat="1" applyFill="1" applyBorder="1" applyAlignment="1">
      <alignment horizontal="center"/>
    </xf>
    <xf numFmtId="49" fontId="1" fillId="0" borderId="10" xfId="0" applyNumberFormat="1" applyFont="1" applyBorder="1" applyAlignment="1" applyProtection="1">
      <alignment horizontal="center"/>
      <protection locked="0"/>
    </xf>
    <xf numFmtId="14" fontId="31" fillId="38" borderId="10" xfId="0" applyNumberFormat="1" applyFont="1" applyFill="1" applyBorder="1" applyAlignment="1" applyProtection="1">
      <alignment horizontal="center"/>
      <protection locked="0"/>
    </xf>
    <xf numFmtId="49" fontId="0" fillId="37" borderId="16" xfId="0" applyNumberFormat="1" applyFill="1" applyBorder="1"/>
    <xf numFmtId="49" fontId="2" fillId="37" borderId="16" xfId="0" applyNumberFormat="1" applyFont="1" applyFill="1" applyBorder="1"/>
    <xf numFmtId="0" fontId="2" fillId="0" borderId="0" xfId="0" applyFont="1" applyProtection="1">
      <protection locked="0"/>
    </xf>
    <xf numFmtId="0" fontId="1" fillId="37" borderId="10" xfId="0" applyNumberFormat="1" applyFont="1" applyFill="1" applyBorder="1" applyAlignment="1">
      <alignment horizontal="center"/>
    </xf>
    <xf numFmtId="2" fontId="1" fillId="38" borderId="10" xfId="70" quotePrefix="1" applyNumberFormat="1" applyFont="1" applyFill="1" applyBorder="1" applyAlignment="1" applyProtection="1">
      <alignment horizontal="center"/>
      <protection locked="0"/>
    </xf>
    <xf numFmtId="2" fontId="1" fillId="38" borderId="10" xfId="0" quotePrefix="1" applyNumberFormat="1" applyFont="1" applyFill="1" applyBorder="1" applyAlignment="1" applyProtection="1">
      <alignment horizontal="center"/>
      <protection locked="0"/>
    </xf>
    <xf numFmtId="2" fontId="1" fillId="38" borderId="10" xfId="0" applyNumberFormat="1" applyFont="1" applyFill="1" applyBorder="1" applyAlignment="1" applyProtection="1">
      <alignment horizontal="center"/>
      <protection locked="0"/>
    </xf>
    <xf numFmtId="2" fontId="1" fillId="0" borderId="10" xfId="70" applyNumberFormat="1" applyFont="1" applyBorder="1" applyAlignment="1" applyProtection="1">
      <alignment horizontal="center"/>
      <protection locked="0"/>
    </xf>
    <xf numFmtId="2" fontId="1" fillId="0" borderId="10" xfId="0" quotePrefix="1" applyNumberFormat="1" applyFont="1" applyBorder="1" applyAlignment="1" applyProtection="1">
      <alignment horizontal="center"/>
      <protection locked="0"/>
    </xf>
    <xf numFmtId="2" fontId="1" fillId="0" borderId="10" xfId="0" applyNumberFormat="1" applyFont="1" applyBorder="1" applyAlignment="1" applyProtection="1">
      <alignment horizontal="center"/>
      <protection locked="0"/>
    </xf>
    <xf numFmtId="0" fontId="21" fillId="37" borderId="24" xfId="0" applyFont="1" applyFill="1" applyBorder="1" applyAlignment="1">
      <alignment horizontal="center"/>
    </xf>
    <xf numFmtId="0" fontId="21" fillId="37" borderId="20" xfId="0" applyFont="1" applyFill="1" applyBorder="1" applyAlignment="1">
      <alignment horizontal="center"/>
    </xf>
    <xf numFmtId="0" fontId="2" fillId="37" borderId="19" xfId="0" applyFont="1" applyFill="1" applyBorder="1" applyAlignment="1">
      <alignment horizontal="center" wrapText="1"/>
    </xf>
    <xf numFmtId="0" fontId="2" fillId="37" borderId="18" xfId="0" applyFont="1" applyFill="1" applyBorder="1" applyAlignment="1">
      <alignment horizontal="center" wrapText="1"/>
    </xf>
    <xf numFmtId="0" fontId="2" fillId="37" borderId="11" xfId="0" applyFont="1" applyFill="1" applyBorder="1" applyAlignment="1">
      <alignment horizontal="center" wrapText="1"/>
    </xf>
    <xf numFmtId="49" fontId="23" fillId="40" borderId="19" xfId="0" applyNumberFormat="1" applyFont="1" applyFill="1" applyBorder="1" applyAlignment="1">
      <alignment horizontal="left"/>
    </xf>
    <xf numFmtId="49" fontId="23" fillId="40" borderId="18" xfId="0" applyNumberFormat="1" applyFont="1" applyFill="1" applyBorder="1" applyAlignment="1">
      <alignment horizontal="left"/>
    </xf>
    <xf numFmtId="49" fontId="23" fillId="40" borderId="11" xfId="0" applyNumberFormat="1" applyFont="1" applyFill="1" applyBorder="1" applyAlignment="1">
      <alignment horizontal="left"/>
    </xf>
    <xf numFmtId="49" fontId="1" fillId="0" borderId="10" xfId="0" applyNumberFormat="1" applyFont="1" applyBorder="1" applyAlignment="1" applyProtection="1">
      <alignment horizontal="center"/>
      <protection locked="0"/>
    </xf>
    <xf numFmtId="0" fontId="24" fillId="37" borderId="21" xfId="0" applyFont="1" applyFill="1" applyBorder="1" applyAlignment="1">
      <alignment horizontal="left"/>
    </xf>
    <xf numFmtId="0" fontId="24" fillId="37" borderId="13" xfId="0" applyFont="1" applyFill="1" applyBorder="1" applyAlignment="1">
      <alignment horizontal="left"/>
    </xf>
    <xf numFmtId="49" fontId="2" fillId="39" borderId="19" xfId="0" applyNumberFormat="1" applyFont="1" applyFill="1" applyBorder="1" applyAlignment="1">
      <alignment horizontal="center"/>
    </xf>
    <xf numFmtId="49" fontId="2" fillId="39" borderId="18" xfId="0" applyNumberFormat="1" applyFont="1" applyFill="1" applyBorder="1" applyAlignment="1">
      <alignment horizontal="center"/>
    </xf>
    <xf numFmtId="0" fontId="0" fillId="0" borderId="10" xfId="0" applyBorder="1" applyAlignment="1" applyProtection="1">
      <alignment horizontal="left"/>
      <protection locked="0"/>
    </xf>
    <xf numFmtId="49" fontId="2" fillId="39" borderId="19" xfId="0" applyNumberFormat="1" applyFont="1" applyFill="1" applyBorder="1" applyAlignment="1">
      <alignment horizontal="left"/>
    </xf>
    <xf numFmtId="49" fontId="2" fillId="39" borderId="18" xfId="0" applyNumberFormat="1" applyFont="1" applyFill="1" applyBorder="1" applyAlignment="1">
      <alignment horizontal="left"/>
    </xf>
    <xf numFmtId="49" fontId="2" fillId="39" borderId="11" xfId="0" applyNumberFormat="1" applyFont="1" applyFill="1" applyBorder="1" applyAlignment="1">
      <alignment horizontal="left"/>
    </xf>
    <xf numFmtId="49" fontId="33" fillId="0" borderId="19" xfId="105" applyNumberFormat="1" applyFill="1" applyBorder="1" applyAlignment="1">
      <alignment horizontal="center"/>
    </xf>
    <xf numFmtId="49" fontId="33" fillId="0" borderId="18" xfId="105" applyNumberFormat="1" applyFill="1" applyBorder="1" applyAlignment="1">
      <alignment horizontal="center"/>
    </xf>
    <xf numFmtId="49" fontId="33" fillId="0" borderId="25" xfId="105" applyNumberFormat="1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3" fillId="39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left"/>
    </xf>
    <xf numFmtId="0" fontId="26" fillId="0" borderId="0" xfId="0" applyFont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22" xfId="0" applyFont="1" applyFill="1" applyBorder="1" applyAlignment="1">
      <alignment horizontal="center"/>
    </xf>
    <xf numFmtId="0" fontId="23" fillId="37" borderId="15" xfId="0" applyFont="1" applyFill="1" applyBorder="1" applyAlignment="1">
      <alignment horizontal="left"/>
    </xf>
    <xf numFmtId="0" fontId="23" fillId="37" borderId="16" xfId="0" applyFont="1" applyFill="1" applyBorder="1" applyAlignment="1">
      <alignment horizontal="left"/>
    </xf>
    <xf numFmtId="0" fontId="23" fillId="37" borderId="17" xfId="0" applyFont="1" applyFill="1" applyBorder="1" applyAlignment="1">
      <alignment horizontal="left"/>
    </xf>
    <xf numFmtId="0" fontId="23" fillId="37" borderId="10" xfId="0" applyFont="1" applyFill="1" applyBorder="1" applyAlignment="1">
      <alignment horizontal="left"/>
    </xf>
    <xf numFmtId="0" fontId="32" fillId="38" borderId="15" xfId="0" applyFont="1" applyFill="1" applyBorder="1" applyAlignment="1" applyProtection="1">
      <alignment horizontal="center"/>
      <protection locked="0"/>
    </xf>
    <xf numFmtId="0" fontId="32" fillId="38" borderId="16" xfId="0" applyFont="1" applyFill="1" applyBorder="1" applyAlignment="1" applyProtection="1">
      <alignment horizontal="center"/>
      <protection locked="0"/>
    </xf>
    <xf numFmtId="0" fontId="32" fillId="38" borderId="17" xfId="0" applyFont="1" applyFill="1" applyBorder="1" applyAlignment="1" applyProtection="1">
      <alignment horizontal="center"/>
      <protection locked="0"/>
    </xf>
    <xf numFmtId="0" fontId="32" fillId="0" borderId="19" xfId="0" applyFont="1" applyBorder="1" applyAlignment="1" applyProtection="1">
      <alignment horizontal="center"/>
      <protection locked="0"/>
    </xf>
    <xf numFmtId="0" fontId="32" fillId="0" borderId="18" xfId="0" applyFont="1" applyBorder="1" applyAlignment="1" applyProtection="1">
      <alignment horizontal="center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center"/>
      <protection locked="0"/>
    </xf>
    <xf numFmtId="0" fontId="27" fillId="37" borderId="15" xfId="0" applyFont="1" applyFill="1" applyBorder="1" applyAlignment="1">
      <alignment horizontal="center"/>
    </xf>
    <xf numFmtId="0" fontId="27" fillId="37" borderId="16" xfId="0" applyFont="1" applyFill="1" applyBorder="1" applyAlignment="1">
      <alignment horizontal="center"/>
    </xf>
    <xf numFmtId="0" fontId="25" fillId="37" borderId="16" xfId="52" applyFill="1" applyBorder="1" applyAlignment="1" applyProtection="1">
      <alignment horizontal="center"/>
    </xf>
    <xf numFmtId="0" fontId="0" fillId="59" borderId="19" xfId="0" applyFill="1" applyBorder="1" applyAlignment="1">
      <alignment horizontal="center"/>
    </xf>
    <xf numFmtId="0" fontId="0" fillId="59" borderId="18" xfId="0" applyFill="1" applyBorder="1" applyAlignment="1">
      <alignment horizontal="center"/>
    </xf>
    <xf numFmtId="0" fontId="0" fillId="59" borderId="11" xfId="0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0" fillId="37" borderId="20" xfId="0" applyNumberFormat="1" applyFill="1" applyBorder="1" applyAlignment="1">
      <alignment horizontal="center"/>
    </xf>
    <xf numFmtId="49" fontId="0" fillId="37" borderId="0" xfId="0" applyNumberFormat="1" applyFill="1" applyAlignment="1">
      <alignment horizontal="center"/>
    </xf>
    <xf numFmtId="0" fontId="23" fillId="37" borderId="19" xfId="0" applyFont="1" applyFill="1" applyBorder="1" applyAlignment="1">
      <alignment horizontal="left"/>
    </xf>
    <xf numFmtId="0" fontId="23" fillId="37" borderId="18" xfId="0" applyFont="1" applyFill="1" applyBorder="1" applyAlignment="1">
      <alignment horizontal="left"/>
    </xf>
    <xf numFmtId="0" fontId="0" fillId="38" borderId="18" xfId="0" applyFill="1" applyBorder="1" applyAlignment="1">
      <alignment horizontal="center"/>
    </xf>
    <xf numFmtId="0" fontId="0" fillId="38" borderId="11" xfId="0" applyFill="1" applyBorder="1" applyAlignment="1">
      <alignment horizontal="center"/>
    </xf>
    <xf numFmtId="0" fontId="2" fillId="37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37" borderId="11" xfId="0" applyNumberFormat="1" applyFill="1" applyBorder="1" applyAlignment="1">
      <alignment horizontal="center"/>
    </xf>
    <xf numFmtId="49" fontId="0" fillId="37" borderId="10" xfId="0" applyNumberFormat="1" applyFill="1" applyBorder="1" applyAlignment="1">
      <alignment horizontal="center"/>
    </xf>
    <xf numFmtId="49" fontId="0" fillId="37" borderId="21" xfId="0" applyNumberFormat="1" applyFill="1" applyBorder="1" applyAlignment="1">
      <alignment horizontal="center"/>
    </xf>
    <xf numFmtId="0" fontId="21" fillId="37" borderId="22" xfId="0" applyFont="1" applyFill="1" applyBorder="1" applyAlignment="1">
      <alignment horizontal="center"/>
    </xf>
    <xf numFmtId="0" fontId="21" fillId="37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27" fillId="37" borderId="22" xfId="0" applyFont="1" applyFill="1" applyBorder="1" applyAlignment="1">
      <alignment horizontal="center"/>
    </xf>
    <xf numFmtId="0" fontId="23" fillId="37" borderId="11" xfId="0" applyFont="1" applyFill="1" applyBorder="1" applyAlignment="1">
      <alignment horizontal="left"/>
    </xf>
    <xf numFmtId="0" fontId="2" fillId="38" borderId="19" xfId="0" applyFont="1" applyFill="1" applyBorder="1" applyAlignment="1">
      <alignment horizontal="center"/>
    </xf>
    <xf numFmtId="0" fontId="0" fillId="37" borderId="10" xfId="0" applyFill="1" applyBorder="1" applyAlignment="1">
      <alignment horizontal="center"/>
    </xf>
  </cellXfs>
  <cellStyles count="109">
    <cellStyle name="20 % - Akzent1" xfId="87" builtinId="30" hidden="1"/>
    <cellStyle name="20 % - Akzent2" xfId="90" builtinId="34" hidden="1"/>
    <cellStyle name="20 % - Akzent3" xfId="93" builtinId="38" hidden="1"/>
    <cellStyle name="20 % - Akzent4" xfId="96" builtinId="42" hidden="1"/>
    <cellStyle name="20 % - Akzent5" xfId="99" builtinId="46" hidden="1"/>
    <cellStyle name="20 % - Akzent6" xfId="102" builtinId="50" hidde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Akzent1" xfId="88" builtinId="31" hidden="1"/>
    <cellStyle name="40 % - Akzent2" xfId="91" builtinId="35" hidden="1"/>
    <cellStyle name="40 % - Akzent3" xfId="94" builtinId="39" hidden="1"/>
    <cellStyle name="40 % - Akzent4" xfId="97" builtinId="43" hidden="1"/>
    <cellStyle name="40 % - Akzent5" xfId="100" builtinId="47" hidden="1"/>
    <cellStyle name="40 % - Akzent6" xfId="103" builtinId="51" hidden="1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60 % - Akzent1" xfId="89" builtinId="32" hidden="1"/>
    <cellStyle name="60 % - Akzent2" xfId="92" builtinId="36" hidden="1"/>
    <cellStyle name="60 % - Akzent3" xfId="95" builtinId="40" hidden="1"/>
    <cellStyle name="60 % - Akzent4" xfId="98" builtinId="44" hidden="1"/>
    <cellStyle name="60 % - Akzent5" xfId="101" builtinId="48" hidden="1"/>
    <cellStyle name="60 % - Akzent6" xfId="104" builtinId="52" hidden="1"/>
    <cellStyle name="60% - Accent1" xfId="13" xr:uid="{00000000-0005-0000-0000-00001E000000}"/>
    <cellStyle name="60% - Accent2" xfId="14" xr:uid="{00000000-0005-0000-0000-00001F000000}"/>
    <cellStyle name="60% - Accent3" xfId="15" xr:uid="{00000000-0005-0000-0000-000020000000}"/>
    <cellStyle name="60% - Accent4" xfId="16" xr:uid="{00000000-0005-0000-0000-000021000000}"/>
    <cellStyle name="60% - Accent5" xfId="17" xr:uid="{00000000-0005-0000-0000-000022000000}"/>
    <cellStyle name="60% - Accent6" xfId="18" xr:uid="{00000000-0005-0000-0000-000023000000}"/>
    <cellStyle name="Accent1" xfId="19" xr:uid="{00000000-0005-0000-0000-000024000000}"/>
    <cellStyle name="Accent2" xfId="20" xr:uid="{00000000-0005-0000-0000-000025000000}"/>
    <cellStyle name="Accent3" xfId="21" xr:uid="{00000000-0005-0000-0000-000026000000}"/>
    <cellStyle name="Accent4" xfId="22" xr:uid="{00000000-0005-0000-0000-000027000000}"/>
    <cellStyle name="Accent5" xfId="23" xr:uid="{00000000-0005-0000-0000-000028000000}"/>
    <cellStyle name="Accent6" xfId="24" xr:uid="{00000000-0005-0000-0000-000029000000}"/>
    <cellStyle name="Akzent1" xfId="25" builtinId="29" customBuiltin="1"/>
    <cellStyle name="Akzent2" xfId="26" builtinId="33" customBuiltin="1"/>
    <cellStyle name="Akzent3" xfId="27" builtinId="37" customBuiltin="1"/>
    <cellStyle name="Akzent4" xfId="28" builtinId="41" customBuiltin="1"/>
    <cellStyle name="Akzent5" xfId="29" builtinId="45" customBuiltin="1"/>
    <cellStyle name="Akzent6" xfId="30" builtinId="49" customBuiltin="1"/>
    <cellStyle name="Ausgabe" xfId="31" xr:uid="{00000000-0005-0000-0000-000030000000}"/>
    <cellStyle name="Ausgabe 2" xfId="32" xr:uid="{00000000-0005-0000-0000-000031000000}"/>
    <cellStyle name="Bad" xfId="33" xr:uid="{00000000-0005-0000-0000-000032000000}"/>
    <cellStyle name="Berechnung" xfId="34" xr:uid="{00000000-0005-0000-0000-000033000000}"/>
    <cellStyle name="Berechnung 2" xfId="35" xr:uid="{00000000-0005-0000-0000-000034000000}"/>
    <cellStyle name="Calculation 2" xfId="36" xr:uid="{00000000-0005-0000-0000-000035000000}"/>
    <cellStyle name="Check Cell" xfId="37" xr:uid="{00000000-0005-0000-0000-000036000000}"/>
    <cellStyle name="Eingabe" xfId="38" xr:uid="{00000000-0005-0000-0000-000037000000}"/>
    <cellStyle name="Eingabe 2" xfId="39" xr:uid="{00000000-0005-0000-0000-000038000000}"/>
    <cellStyle name="Ergebnis" xfId="40" xr:uid="{00000000-0005-0000-0000-000039000000}"/>
    <cellStyle name="Ergebnis 2" xfId="41" xr:uid="{00000000-0005-0000-0000-00003A000000}"/>
    <cellStyle name="Erklärender Text" xfId="42" xr:uid="{00000000-0005-0000-0000-00003B000000}"/>
    <cellStyle name="Erklärender Text 2" xfId="43" xr:uid="{00000000-0005-0000-0000-00003C000000}"/>
    <cellStyle name="Explanatory Text 2" xfId="44" xr:uid="{00000000-0005-0000-0000-00003D000000}"/>
    <cellStyle name="Good" xfId="45" xr:uid="{00000000-0005-0000-0000-00003E000000}"/>
    <cellStyle name="Gut" xfId="46" builtinId="26" customBuiltin="1"/>
    <cellStyle name="Heading 1" xfId="47" xr:uid="{00000000-0005-0000-0000-000040000000}"/>
    <cellStyle name="Heading 2" xfId="48" xr:uid="{00000000-0005-0000-0000-000041000000}"/>
    <cellStyle name="Heading 3" xfId="49" xr:uid="{00000000-0005-0000-0000-000042000000}"/>
    <cellStyle name="Heading 4" xfId="50" xr:uid="{00000000-0005-0000-0000-000043000000}"/>
    <cellStyle name="Input 2" xfId="51" xr:uid="{00000000-0005-0000-0000-000044000000}"/>
    <cellStyle name="Link" xfId="52" builtinId="8"/>
    <cellStyle name="Linked Cell" xfId="53" xr:uid="{00000000-0005-0000-0000-000046000000}"/>
    <cellStyle name="Neutral 2" xfId="54" xr:uid="{00000000-0005-0000-0000-000047000000}"/>
    <cellStyle name="Neutral 3" xfId="55" xr:uid="{00000000-0005-0000-0000-000048000000}"/>
    <cellStyle name="Normal 2" xfId="56" xr:uid="{00000000-0005-0000-0000-000049000000}"/>
    <cellStyle name="Normal 2 2" xfId="57" xr:uid="{00000000-0005-0000-0000-00004A000000}"/>
    <cellStyle name="Normal 2 3" xfId="58" xr:uid="{00000000-0005-0000-0000-00004B000000}"/>
    <cellStyle name="Normal 2 3 2" xfId="59" xr:uid="{00000000-0005-0000-0000-00004C000000}"/>
    <cellStyle name="Normal 2_DM Jugend 2013" xfId="60" xr:uid="{00000000-0005-0000-0000-00004D000000}"/>
    <cellStyle name="Normal 3" xfId="61" xr:uid="{00000000-0005-0000-0000-00004E000000}"/>
    <cellStyle name="Normal 3 2" xfId="62" xr:uid="{00000000-0005-0000-0000-00004F000000}"/>
    <cellStyle name="Normal 3 3" xfId="63" xr:uid="{00000000-0005-0000-0000-000050000000}"/>
    <cellStyle name="Normal 3 3 2" xfId="64" xr:uid="{00000000-0005-0000-0000-000051000000}"/>
    <cellStyle name="Normal 3_DM Jugend 2013" xfId="65" xr:uid="{00000000-0005-0000-0000-000052000000}"/>
    <cellStyle name="Note" xfId="66" xr:uid="{00000000-0005-0000-0000-000053000000}"/>
    <cellStyle name="Notiz 2" xfId="67" xr:uid="{00000000-0005-0000-0000-000054000000}"/>
    <cellStyle name="Output 2" xfId="68" xr:uid="{00000000-0005-0000-0000-000055000000}"/>
    <cellStyle name="Schlecht" xfId="69" builtinId="27" customBuiltin="1"/>
    <cellStyle name="Standard" xfId="0" builtinId="0"/>
    <cellStyle name="Standard 2" xfId="70" xr:uid="{00000000-0005-0000-0000-000058000000}"/>
    <cellStyle name="Standard 2 2" xfId="71" xr:uid="{00000000-0005-0000-0000-000059000000}"/>
    <cellStyle name="Standard 2_DM Jugend 2013" xfId="72" xr:uid="{00000000-0005-0000-0000-00005A000000}"/>
    <cellStyle name="Standard 3" xfId="73" xr:uid="{00000000-0005-0000-0000-00005B000000}"/>
    <cellStyle name="Standard 4" xfId="74" xr:uid="{00000000-0005-0000-0000-00005C000000}"/>
    <cellStyle name="Standard 5" xfId="105" xr:uid="{23F52A33-2F52-4543-999A-7B04D8AB3EE8}"/>
    <cellStyle name="Standard 6" xfId="106" xr:uid="{77F7050B-C0B7-42DB-BCA5-63843F4FB1C0}"/>
    <cellStyle name="Standard 7" xfId="107" xr:uid="{AABC9DD0-C457-4347-803C-08044952CE11}"/>
    <cellStyle name="Standard 8" xfId="108" xr:uid="{B2F5E82A-C7C3-4475-AEC4-42230D2270BD}"/>
    <cellStyle name="Title" xfId="75" xr:uid="{00000000-0005-0000-0000-00005D000000}"/>
    <cellStyle name="Total 2" xfId="76" xr:uid="{00000000-0005-0000-0000-00005E000000}"/>
    <cellStyle name="Überschrift" xfId="77" builtinId="15" customBuiltin="1"/>
    <cellStyle name="Überschrift 1" xfId="78" builtinId="16" customBuiltin="1"/>
    <cellStyle name="Überschrift 2" xfId="79" builtinId="17" customBuiltin="1"/>
    <cellStyle name="Überschrift 3" xfId="80" builtinId="18" customBuiltin="1"/>
    <cellStyle name="Überschrift 4" xfId="81" builtinId="19" customBuiltin="1"/>
    <cellStyle name="Verknüpfte Zelle" xfId="82" builtinId="24" customBuiltin="1"/>
    <cellStyle name="Warnender Text" xfId="83" xr:uid="{00000000-0005-0000-0000-000065000000}"/>
    <cellStyle name="Warnender Text 2" xfId="84" xr:uid="{00000000-0005-0000-0000-000066000000}"/>
    <cellStyle name="Warning Text 2" xfId="85" xr:uid="{00000000-0005-0000-0000-000067000000}"/>
    <cellStyle name="Zelle überprüfen" xfId="86" builtinId="23" customBuiltin="1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44823</xdr:colOff>
      <xdr:row>0</xdr:row>
      <xdr:rowOff>22413</xdr:rowOff>
    </xdr:from>
    <xdr:to>
      <xdr:col>15</xdr:col>
      <xdr:colOff>387723</xdr:colOff>
      <xdr:row>1</xdr:row>
      <xdr:rowOff>515558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0A8D15A-453D-E293-1357-1D2930BD0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7" y="22413"/>
          <a:ext cx="2158252" cy="941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32</xdr:row>
      <xdr:rowOff>0</xdr:rowOff>
    </xdr:from>
    <xdr:to>
      <xdr:col>15</xdr:col>
      <xdr:colOff>228600</xdr:colOff>
      <xdr:row>32</xdr:row>
      <xdr:rowOff>1188720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D2D4C61B-3EAA-4551-A6A9-6403B1787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7380" y="6431280"/>
          <a:ext cx="1287780" cy="118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63500</xdr:rowOff>
    </xdr:from>
    <xdr:to>
      <xdr:col>15</xdr:col>
      <xdr:colOff>127000</xdr:colOff>
      <xdr:row>1</xdr:row>
      <xdr:rowOff>789940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39A4F5-A344-4AC0-A2B4-619EB1802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7380" y="63500"/>
          <a:ext cx="1186180" cy="103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umahanzun@hidrive.strato.com" TargetMode="External"/><Relationship Id="rId1" Type="http://schemas.openxmlformats.org/officeDocument/2006/relationships/hyperlink" Target="mailto:Sport@hsav.de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port@hsav.de" TargetMode="External"/><Relationship Id="rId1" Type="http://schemas.openxmlformats.org/officeDocument/2006/relationships/hyperlink" Target="mailto:Sport@hsav.de" TargetMode="Externa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abSelected="1" topLeftCell="A2" zoomScale="85" zoomScaleNormal="85" workbookViewId="0">
      <selection activeCell="I12" sqref="I12"/>
    </sheetView>
  </sheetViews>
  <sheetFormatPr baseColWidth="10" defaultColWidth="11.44140625" defaultRowHeight="13.2" x14ac:dyDescent="0.25"/>
  <cols>
    <col min="1" max="1" width="3.88671875" customWidth="1"/>
    <col min="2" max="2" width="4.44140625" customWidth="1"/>
    <col min="3" max="3" width="4.6640625" customWidth="1"/>
    <col min="4" max="4" width="20" customWidth="1"/>
    <col min="5" max="5" width="4.6640625" customWidth="1"/>
    <col min="6" max="6" width="20" style="29" customWidth="1"/>
    <col min="7" max="7" width="4.6640625" style="29" customWidth="1"/>
    <col min="8" max="8" width="20" customWidth="1"/>
    <col min="9" max="9" width="4.6640625" style="29" customWidth="1"/>
    <col min="10" max="10" width="20" customWidth="1"/>
    <col min="11" max="11" width="25" style="30" bestFit="1" customWidth="1"/>
    <col min="12" max="12" width="6.6640625" customWidth="1"/>
    <col min="13" max="14" width="7.33203125" customWidth="1"/>
    <col min="15" max="16" width="6" customWidth="1"/>
    <col min="17" max="17" width="2.44140625" customWidth="1"/>
  </cols>
  <sheetData>
    <row r="1" spans="1:16" ht="35.25" customHeight="1" x14ac:dyDescent="0.4">
      <c r="A1" s="83" t="s">
        <v>48</v>
      </c>
      <c r="B1" s="83"/>
      <c r="C1" s="83"/>
      <c r="D1" s="83"/>
      <c r="E1" s="84"/>
      <c r="F1" s="84"/>
      <c r="G1" s="84"/>
      <c r="H1" s="84"/>
      <c r="I1" s="25"/>
      <c r="J1" s="25"/>
      <c r="K1" s="25"/>
      <c r="L1" s="25"/>
      <c r="M1" s="53"/>
      <c r="N1" s="7"/>
      <c r="O1" s="7"/>
      <c r="P1" s="8"/>
    </row>
    <row r="2" spans="1:16" ht="55.5" customHeight="1" x14ac:dyDescent="0.3">
      <c r="A2" s="116" t="s">
        <v>106</v>
      </c>
      <c r="B2" s="117"/>
      <c r="C2" s="117"/>
      <c r="D2" s="118" t="s">
        <v>128</v>
      </c>
      <c r="E2" s="117"/>
      <c r="F2" s="117"/>
      <c r="G2" s="117"/>
      <c r="H2" s="117"/>
      <c r="I2" s="64"/>
      <c r="J2" s="64"/>
      <c r="K2" s="65" t="s">
        <v>116</v>
      </c>
      <c r="L2" s="64"/>
      <c r="M2" s="61"/>
      <c r="N2" s="10"/>
      <c r="O2" s="10"/>
      <c r="P2" s="11"/>
    </row>
    <row r="3" spans="1:16" ht="24.75" customHeight="1" x14ac:dyDescent="0.3">
      <c r="A3" s="105" t="s">
        <v>42</v>
      </c>
      <c r="B3" s="106"/>
      <c r="C3" s="106"/>
      <c r="D3" s="107"/>
      <c r="E3" s="60"/>
      <c r="F3" s="109"/>
      <c r="G3" s="110"/>
      <c r="H3" s="110"/>
      <c r="I3" s="110"/>
      <c r="J3" s="111"/>
      <c r="K3" s="119"/>
      <c r="L3" s="120"/>
      <c r="M3" s="120"/>
      <c r="N3" s="120"/>
      <c r="O3" s="120"/>
      <c r="P3" s="121"/>
    </row>
    <row r="4" spans="1:16" ht="24" customHeight="1" x14ac:dyDescent="0.3">
      <c r="A4" s="108" t="s">
        <v>7</v>
      </c>
      <c r="B4" s="108"/>
      <c r="C4" s="108"/>
      <c r="D4" s="108"/>
      <c r="E4" s="47"/>
      <c r="F4" s="112"/>
      <c r="G4" s="113"/>
      <c r="H4" s="113"/>
      <c r="I4" s="113"/>
      <c r="J4" s="114"/>
      <c r="K4" s="63"/>
      <c r="L4" s="115"/>
      <c r="M4" s="115"/>
      <c r="N4" s="115"/>
      <c r="O4" s="115"/>
      <c r="P4" s="115"/>
    </row>
    <row r="5" spans="1:16" ht="9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4"/>
      <c r="M5" s="50"/>
      <c r="N5" s="13"/>
      <c r="O5" s="13"/>
      <c r="P5" s="54"/>
    </row>
    <row r="6" spans="1:16" s="17" customFormat="1" ht="21" x14ac:dyDescent="0.25">
      <c r="A6" s="14" t="s">
        <v>6</v>
      </c>
      <c r="B6" s="15" t="s">
        <v>51</v>
      </c>
      <c r="C6" s="14" t="s">
        <v>130</v>
      </c>
      <c r="D6" s="14" t="s">
        <v>80</v>
      </c>
      <c r="E6" s="14" t="s">
        <v>130</v>
      </c>
      <c r="F6" s="14" t="s">
        <v>81</v>
      </c>
      <c r="G6" s="14" t="s">
        <v>130</v>
      </c>
      <c r="H6" s="14" t="s">
        <v>82</v>
      </c>
      <c r="I6" s="14" t="s">
        <v>130</v>
      </c>
      <c r="J6" s="14" t="s">
        <v>96</v>
      </c>
      <c r="K6" s="16" t="s">
        <v>0</v>
      </c>
      <c r="L6" s="16" t="s">
        <v>37</v>
      </c>
      <c r="M6" s="16" t="s">
        <v>22</v>
      </c>
      <c r="N6" s="16" t="s">
        <v>89</v>
      </c>
      <c r="O6" s="16" t="s">
        <v>88</v>
      </c>
      <c r="P6" s="16" t="s">
        <v>38</v>
      </c>
    </row>
    <row r="7" spans="1:16" x14ac:dyDescent="0.25">
      <c r="A7" s="18">
        <v>0</v>
      </c>
      <c r="B7" s="19" t="s">
        <v>49</v>
      </c>
      <c r="C7" s="67">
        <v>2002</v>
      </c>
      <c r="D7" s="18" t="s">
        <v>16</v>
      </c>
      <c r="E7" s="67">
        <v>2003</v>
      </c>
      <c r="F7" s="18" t="s">
        <v>41</v>
      </c>
      <c r="G7" s="67">
        <v>2006</v>
      </c>
      <c r="H7" s="18" t="s">
        <v>17</v>
      </c>
      <c r="I7" s="18"/>
      <c r="J7" s="18"/>
      <c r="K7" s="18" t="s">
        <v>76</v>
      </c>
      <c r="L7" s="20"/>
      <c r="M7" s="20" t="s">
        <v>23</v>
      </c>
      <c r="N7" s="20" t="s">
        <v>43</v>
      </c>
      <c r="O7" s="20" t="s">
        <v>57</v>
      </c>
      <c r="P7" s="20" t="s">
        <v>39</v>
      </c>
    </row>
    <row r="8" spans="1:16" ht="14.1" customHeight="1" x14ac:dyDescent="0.25">
      <c r="A8" s="18">
        <v>0</v>
      </c>
      <c r="B8" s="19" t="s">
        <v>50</v>
      </c>
      <c r="C8" s="67">
        <v>2006</v>
      </c>
      <c r="D8" s="18" t="s">
        <v>97</v>
      </c>
      <c r="E8" s="67">
        <v>2007</v>
      </c>
      <c r="F8" s="18" t="s">
        <v>98</v>
      </c>
      <c r="G8" s="67">
        <v>2007</v>
      </c>
      <c r="H8" s="18" t="s">
        <v>99</v>
      </c>
      <c r="I8" s="67">
        <v>2011</v>
      </c>
      <c r="J8" s="18" t="s">
        <v>100</v>
      </c>
      <c r="K8" s="18" t="s">
        <v>55</v>
      </c>
      <c r="L8" s="20"/>
      <c r="M8" s="20" t="s">
        <v>56</v>
      </c>
      <c r="N8" s="18" t="s">
        <v>109</v>
      </c>
      <c r="O8" s="18" t="s">
        <v>64</v>
      </c>
      <c r="P8" s="20" t="s">
        <v>58</v>
      </c>
    </row>
    <row r="9" spans="1:16" ht="14.1" customHeight="1" x14ac:dyDescent="0.25">
      <c r="A9" s="52">
        <v>1</v>
      </c>
      <c r="B9" s="38"/>
      <c r="C9" s="68"/>
      <c r="D9" s="36"/>
      <c r="E9" s="71"/>
      <c r="F9" s="36"/>
      <c r="G9" s="71"/>
      <c r="H9" s="36"/>
      <c r="I9" s="71"/>
      <c r="J9" s="66"/>
      <c r="K9" s="36"/>
      <c r="L9" s="37"/>
      <c r="M9" s="36"/>
      <c r="N9" s="36"/>
      <c r="O9" s="36"/>
      <c r="P9" s="36"/>
    </row>
    <row r="10" spans="1:16" ht="14.1" customHeight="1" x14ac:dyDescent="0.25">
      <c r="A10" s="52">
        <v>2</v>
      </c>
      <c r="B10" s="38"/>
      <c r="C10" s="68"/>
      <c r="D10" s="36"/>
      <c r="E10" s="71"/>
      <c r="F10" s="36"/>
      <c r="G10" s="71"/>
      <c r="H10" s="36"/>
      <c r="I10" s="71"/>
      <c r="J10" s="36"/>
      <c r="K10" s="36"/>
      <c r="L10" s="37"/>
      <c r="M10" s="36"/>
      <c r="N10" s="36"/>
      <c r="O10" s="36"/>
      <c r="P10" s="36"/>
    </row>
    <row r="11" spans="1:16" ht="14.1" customHeight="1" x14ac:dyDescent="0.25">
      <c r="A11" s="52">
        <v>3</v>
      </c>
      <c r="B11" s="38"/>
      <c r="C11" s="69"/>
      <c r="D11" s="62"/>
      <c r="E11" s="72"/>
      <c r="F11" s="62"/>
      <c r="G11" s="73"/>
      <c r="H11" s="62"/>
      <c r="I11" s="73"/>
      <c r="J11" s="36"/>
      <c r="K11" s="36"/>
      <c r="L11" s="2"/>
      <c r="M11" s="36"/>
      <c r="N11" s="36"/>
      <c r="O11" s="36"/>
      <c r="P11" s="36"/>
    </row>
    <row r="12" spans="1:16" ht="14.1" customHeight="1" x14ac:dyDescent="0.25">
      <c r="A12" s="52">
        <v>4</v>
      </c>
      <c r="B12" s="38"/>
      <c r="C12" s="69"/>
      <c r="D12" s="62"/>
      <c r="E12" s="73"/>
      <c r="F12" s="62"/>
      <c r="G12" s="73"/>
      <c r="H12" s="62"/>
      <c r="I12" s="73"/>
      <c r="J12" s="62"/>
      <c r="K12" s="36"/>
      <c r="L12" s="2"/>
      <c r="M12" s="36"/>
      <c r="N12" s="36"/>
      <c r="O12" s="36"/>
      <c r="P12" s="36"/>
    </row>
    <row r="13" spans="1:16" ht="14.1" customHeight="1" x14ac:dyDescent="0.25">
      <c r="A13" s="52">
        <v>5</v>
      </c>
      <c r="B13" s="38"/>
      <c r="C13" s="69"/>
      <c r="D13" s="62"/>
      <c r="E13" s="73"/>
      <c r="F13" s="62"/>
      <c r="G13" s="73"/>
      <c r="H13" s="62"/>
      <c r="I13" s="73"/>
      <c r="J13" s="62"/>
      <c r="K13" s="36"/>
      <c r="L13" s="2"/>
      <c r="M13" s="36"/>
      <c r="N13" s="36"/>
      <c r="O13" s="36"/>
      <c r="P13" s="36"/>
    </row>
    <row r="14" spans="1:16" ht="14.1" customHeight="1" x14ac:dyDescent="0.25">
      <c r="A14" s="52">
        <v>6</v>
      </c>
      <c r="B14" s="38"/>
      <c r="C14" s="70"/>
      <c r="D14" s="62"/>
      <c r="E14" s="73"/>
      <c r="F14" s="62"/>
      <c r="G14" s="73"/>
      <c r="H14" s="62"/>
      <c r="I14" s="73"/>
      <c r="J14" s="62"/>
      <c r="K14" s="36"/>
      <c r="L14" s="2"/>
      <c r="M14" s="36"/>
      <c r="N14" s="36"/>
      <c r="P14" s="36"/>
    </row>
    <row r="15" spans="1:16" ht="14.1" customHeight="1" x14ac:dyDescent="0.25">
      <c r="A15" s="52">
        <v>7</v>
      </c>
      <c r="B15" s="38"/>
      <c r="C15" s="69"/>
      <c r="D15" s="62"/>
      <c r="E15" s="73"/>
      <c r="F15" s="62"/>
      <c r="G15" s="73"/>
      <c r="H15" s="62"/>
      <c r="I15" s="73"/>
      <c r="J15" s="62"/>
      <c r="K15" s="36"/>
      <c r="L15" s="2"/>
      <c r="M15" s="36"/>
      <c r="N15" s="36"/>
      <c r="O15" s="36"/>
      <c r="P15" s="36"/>
    </row>
    <row r="16" spans="1:16" ht="14.1" customHeight="1" x14ac:dyDescent="0.25">
      <c r="A16" s="52">
        <v>8</v>
      </c>
      <c r="B16" s="38"/>
      <c r="C16" s="69"/>
      <c r="D16" s="62"/>
      <c r="E16" s="73"/>
      <c r="F16" s="62"/>
      <c r="G16" s="73"/>
      <c r="H16" s="62"/>
      <c r="I16" s="73"/>
      <c r="J16" s="62"/>
      <c r="K16" s="36"/>
      <c r="L16" s="2"/>
      <c r="M16" s="36"/>
      <c r="N16" s="36"/>
      <c r="O16" s="36"/>
      <c r="P16" s="36"/>
    </row>
    <row r="17" spans="1:16" ht="14.1" customHeight="1" x14ac:dyDescent="0.25">
      <c r="A17" s="52">
        <v>9</v>
      </c>
      <c r="B17" s="38"/>
      <c r="C17" s="69"/>
      <c r="D17" s="62"/>
      <c r="E17" s="73"/>
      <c r="F17" s="62"/>
      <c r="G17" s="73"/>
      <c r="H17" s="62"/>
      <c r="I17" s="73"/>
      <c r="J17" s="62"/>
      <c r="K17" s="36"/>
      <c r="L17" s="2"/>
      <c r="M17" s="36"/>
      <c r="N17" s="36"/>
      <c r="O17" s="36"/>
      <c r="P17" s="36"/>
    </row>
    <row r="18" spans="1:16" ht="14.1" customHeight="1" x14ac:dyDescent="0.25">
      <c r="A18" s="52">
        <v>10</v>
      </c>
      <c r="B18" s="38"/>
      <c r="C18" s="69"/>
      <c r="D18" s="62"/>
      <c r="E18" s="73"/>
      <c r="F18" s="62"/>
      <c r="G18" s="73"/>
      <c r="H18" s="62"/>
      <c r="I18" s="73"/>
      <c r="J18" s="62"/>
      <c r="K18" s="36"/>
      <c r="L18" s="2"/>
      <c r="M18" s="36"/>
      <c r="N18" s="36"/>
      <c r="O18" s="36"/>
      <c r="P18" s="36"/>
    </row>
    <row r="19" spans="1:16" ht="14.1" customHeight="1" x14ac:dyDescent="0.25">
      <c r="A19" s="52">
        <v>11</v>
      </c>
      <c r="B19" s="4"/>
      <c r="C19" s="69"/>
      <c r="D19" s="62"/>
      <c r="E19" s="73"/>
      <c r="F19" s="62"/>
      <c r="G19" s="73"/>
      <c r="H19" s="62"/>
      <c r="I19" s="73"/>
      <c r="J19" s="62"/>
      <c r="K19" s="36"/>
      <c r="L19" s="2"/>
      <c r="M19" s="36"/>
      <c r="N19" s="36"/>
      <c r="O19" s="36"/>
      <c r="P19" s="36"/>
    </row>
    <row r="20" spans="1:16" ht="14.1" customHeight="1" x14ac:dyDescent="0.25">
      <c r="A20" s="52">
        <v>12</v>
      </c>
      <c r="B20" s="4"/>
      <c r="C20" s="69"/>
      <c r="D20" s="62"/>
      <c r="E20" s="73"/>
      <c r="F20" s="62"/>
      <c r="G20" s="73"/>
      <c r="H20" s="62"/>
      <c r="I20" s="73"/>
      <c r="J20" s="62"/>
      <c r="K20" s="36"/>
      <c r="L20" s="2"/>
      <c r="M20" s="36"/>
      <c r="N20" s="36"/>
      <c r="O20" s="36"/>
      <c r="P20" s="36"/>
    </row>
    <row r="21" spans="1:16" ht="14.1" customHeight="1" x14ac:dyDescent="0.25">
      <c r="A21" s="52">
        <v>13</v>
      </c>
      <c r="B21" s="4"/>
      <c r="C21" s="69"/>
      <c r="D21" s="62"/>
      <c r="E21" s="73"/>
      <c r="F21" s="62"/>
      <c r="G21" s="73"/>
      <c r="H21" s="62"/>
      <c r="I21" s="73"/>
      <c r="J21" s="62"/>
      <c r="K21" s="36"/>
      <c r="L21" s="2"/>
      <c r="M21" s="36"/>
      <c r="N21" s="36"/>
      <c r="O21" s="36"/>
      <c r="P21" s="36"/>
    </row>
    <row r="22" spans="1:16" ht="14.1" customHeight="1" x14ac:dyDescent="0.25">
      <c r="A22" s="52">
        <v>14</v>
      </c>
      <c r="B22" s="4"/>
      <c r="C22" s="69"/>
      <c r="D22" s="62"/>
      <c r="E22" s="73"/>
      <c r="F22" s="62"/>
      <c r="G22" s="73"/>
      <c r="H22" s="62"/>
      <c r="I22" s="73"/>
      <c r="J22" s="62"/>
      <c r="K22" s="36"/>
      <c r="L22" s="2"/>
      <c r="M22" s="36"/>
      <c r="N22" s="36"/>
      <c r="O22" s="36"/>
      <c r="P22" s="36"/>
    </row>
    <row r="23" spans="1:16" ht="14.1" customHeight="1" x14ac:dyDescent="0.25">
      <c r="A23" s="52">
        <v>15</v>
      </c>
      <c r="B23" s="4"/>
      <c r="C23" s="69"/>
      <c r="D23" s="62"/>
      <c r="E23" s="73"/>
      <c r="F23" s="62"/>
      <c r="G23" s="73"/>
      <c r="H23" s="62"/>
      <c r="I23" s="73"/>
      <c r="J23" s="62"/>
      <c r="K23" s="36"/>
      <c r="L23" s="2"/>
      <c r="M23" s="36"/>
      <c r="N23" s="36"/>
      <c r="O23" s="36"/>
      <c r="P23" s="36"/>
    </row>
    <row r="24" spans="1:16" ht="14.1" customHeight="1" x14ac:dyDescent="0.25">
      <c r="A24" s="52">
        <v>16</v>
      </c>
      <c r="B24" s="4"/>
      <c r="C24" s="69"/>
      <c r="D24" s="62"/>
      <c r="E24" s="73"/>
      <c r="F24" s="62"/>
      <c r="G24" s="73"/>
      <c r="H24" s="62"/>
      <c r="I24" s="73"/>
      <c r="J24" s="62"/>
      <c r="K24" s="36"/>
      <c r="L24" s="2"/>
      <c r="M24" s="36"/>
      <c r="N24" s="36"/>
      <c r="O24" s="36"/>
      <c r="P24" s="36"/>
    </row>
    <row r="25" spans="1:16" ht="14.1" customHeight="1" x14ac:dyDescent="0.25">
      <c r="A25" s="52">
        <v>17</v>
      </c>
      <c r="B25" s="4"/>
      <c r="C25" s="69"/>
      <c r="D25" s="62"/>
      <c r="E25" s="73"/>
      <c r="F25" s="62"/>
      <c r="G25" s="73"/>
      <c r="H25" s="62"/>
      <c r="I25" s="73"/>
      <c r="J25" s="62"/>
      <c r="K25" s="36"/>
      <c r="L25" s="2"/>
      <c r="M25" s="36"/>
      <c r="N25" s="36"/>
      <c r="O25" s="36"/>
      <c r="P25" s="36"/>
    </row>
    <row r="26" spans="1:16" ht="14.1" customHeight="1" x14ac:dyDescent="0.25">
      <c r="A26" s="52">
        <v>18</v>
      </c>
      <c r="B26" s="4"/>
      <c r="C26" s="69"/>
      <c r="D26" s="62"/>
      <c r="E26" s="73"/>
      <c r="F26" s="62"/>
      <c r="G26" s="73"/>
      <c r="H26" s="62"/>
      <c r="I26" s="73"/>
      <c r="J26" s="62"/>
      <c r="K26" s="36"/>
      <c r="L26" s="2"/>
      <c r="M26" s="36"/>
      <c r="N26" s="36"/>
      <c r="O26" s="36"/>
      <c r="P26" s="36"/>
    </row>
    <row r="27" spans="1:16" ht="14.1" customHeight="1" x14ac:dyDescent="0.25">
      <c r="A27" s="52">
        <v>19</v>
      </c>
      <c r="B27" s="4"/>
      <c r="C27" s="69"/>
      <c r="D27" s="62"/>
      <c r="E27" s="73"/>
      <c r="F27" s="62"/>
      <c r="G27" s="73"/>
      <c r="H27" s="62"/>
      <c r="I27" s="73"/>
      <c r="J27" s="62"/>
      <c r="K27" s="36"/>
      <c r="L27" s="2"/>
      <c r="M27" s="36"/>
      <c r="N27" s="36"/>
      <c r="O27" s="36"/>
      <c r="P27" s="36"/>
    </row>
    <row r="28" spans="1:16" ht="14.1" customHeight="1" x14ac:dyDescent="0.25">
      <c r="A28" s="79" t="s">
        <v>29</v>
      </c>
      <c r="B28" s="80"/>
      <c r="C28" s="80"/>
      <c r="D28" s="80"/>
      <c r="E28" s="80"/>
      <c r="F28" s="81"/>
      <c r="G28" s="48"/>
      <c r="H28" s="82"/>
      <c r="I28" s="82"/>
      <c r="J28" s="82"/>
      <c r="K28" s="82"/>
      <c r="L28" s="82"/>
      <c r="M28" s="82"/>
      <c r="N28" s="82"/>
      <c r="O28" s="82"/>
      <c r="P28" s="82"/>
    </row>
    <row r="29" spans="1:16" ht="17.25" customHeight="1" x14ac:dyDescent="0.25">
      <c r="A29" s="88" t="s">
        <v>119</v>
      </c>
      <c r="B29" s="89"/>
      <c r="C29" s="89"/>
      <c r="D29" s="89"/>
      <c r="E29" s="90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</row>
    <row r="30" spans="1:16" ht="17.25" customHeight="1" x14ac:dyDescent="0.25">
      <c r="A30" s="85"/>
      <c r="B30" s="86"/>
      <c r="C30" s="86"/>
      <c r="D30" s="86"/>
      <c r="E30" s="49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</row>
    <row r="31" spans="1:16" ht="20.25" customHeight="1" x14ac:dyDescent="0.25">
      <c r="A31" s="23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6" ht="26.25" customHeight="1" x14ac:dyDescent="0.4">
      <c r="A32" s="83" t="s">
        <v>18</v>
      </c>
      <c r="B32" s="83"/>
      <c r="C32" s="83"/>
      <c r="D32" s="83"/>
      <c r="E32" s="84"/>
      <c r="F32" s="84"/>
      <c r="G32" s="84"/>
      <c r="H32" s="84"/>
      <c r="I32" s="74" t="str">
        <f>IF(B59=0,"ACHTUNG! Mindestkampfrichterzahl nicht erfüllt!","")</f>
        <v/>
      </c>
      <c r="J32" s="74"/>
      <c r="K32" s="74"/>
      <c r="L32" s="74"/>
      <c r="M32" s="75"/>
      <c r="N32" s="75"/>
      <c r="O32" s="75"/>
      <c r="P32" s="75"/>
    </row>
    <row r="33" spans="1:16" ht="22.8" x14ac:dyDescent="0.4">
      <c r="A33" s="14" t="s">
        <v>6</v>
      </c>
      <c r="B33" s="15" t="s">
        <v>51</v>
      </c>
      <c r="C33" s="28"/>
      <c r="D33" s="76" t="s">
        <v>19</v>
      </c>
      <c r="E33" s="77"/>
      <c r="F33" s="77"/>
      <c r="G33" s="77"/>
      <c r="H33" s="78"/>
      <c r="I33" s="74"/>
      <c r="J33" s="74"/>
      <c r="K33" s="74"/>
      <c r="L33" s="74"/>
      <c r="M33" s="75"/>
      <c r="N33" s="75"/>
      <c r="O33" s="75"/>
      <c r="P33" s="75"/>
    </row>
    <row r="34" spans="1:16" ht="17.399999999999999" customHeight="1" x14ac:dyDescent="0.25">
      <c r="A34" s="22">
        <v>1</v>
      </c>
      <c r="B34" s="38"/>
      <c r="C34" s="34"/>
      <c r="D34" s="91"/>
      <c r="E34" s="92"/>
      <c r="F34" s="92"/>
      <c r="G34" s="92"/>
      <c r="H34" s="93"/>
      <c r="I34" s="25"/>
      <c r="J34" s="13"/>
      <c r="K34" s="26"/>
      <c r="L34" s="13"/>
      <c r="M34" s="13"/>
      <c r="N34" s="13"/>
      <c r="O34" s="13"/>
      <c r="P34" s="13"/>
    </row>
    <row r="35" spans="1:16" ht="17.399999999999999" customHeight="1" x14ac:dyDescent="0.25">
      <c r="A35" s="22">
        <v>2</v>
      </c>
      <c r="B35" s="38"/>
      <c r="C35" s="34"/>
      <c r="D35" s="94"/>
      <c r="E35" s="94"/>
      <c r="F35" s="94"/>
      <c r="G35" s="94"/>
      <c r="H35" s="94"/>
      <c r="I35" s="25"/>
      <c r="J35" s="13"/>
      <c r="K35" s="26"/>
      <c r="L35" s="13"/>
      <c r="M35" s="13"/>
      <c r="N35" s="13"/>
      <c r="O35" s="13"/>
      <c r="P35" s="13"/>
    </row>
    <row r="36" spans="1:16" ht="17.399999999999999" customHeight="1" x14ac:dyDescent="0.25">
      <c r="A36" s="22">
        <v>3</v>
      </c>
      <c r="B36" s="38"/>
      <c r="C36" s="35"/>
      <c r="D36" s="95"/>
      <c r="E36" s="96"/>
      <c r="F36" s="96"/>
      <c r="G36" s="96"/>
      <c r="H36" s="97"/>
      <c r="I36" s="25"/>
      <c r="J36" s="13"/>
      <c r="K36" s="26"/>
      <c r="L36" s="13"/>
      <c r="M36" s="13"/>
      <c r="N36" s="13"/>
      <c r="O36" s="13"/>
      <c r="P36" s="13"/>
    </row>
    <row r="37" spans="1:16" ht="17.399999999999999" customHeight="1" x14ac:dyDescent="0.25">
      <c r="A37" s="22">
        <v>4</v>
      </c>
      <c r="B37" s="38"/>
      <c r="C37" s="35"/>
      <c r="D37" s="95"/>
      <c r="E37" s="96"/>
      <c r="F37" s="96"/>
      <c r="G37" s="96"/>
      <c r="H37" s="97"/>
      <c r="I37" s="25"/>
      <c r="J37" s="13"/>
      <c r="K37" s="26"/>
      <c r="L37" s="13"/>
      <c r="M37" s="13"/>
      <c r="N37" s="13"/>
      <c r="O37" s="13"/>
      <c r="P37" s="13"/>
    </row>
    <row r="38" spans="1:16" ht="17.399999999999999" customHeight="1" x14ac:dyDescent="0.25">
      <c r="A38" s="22">
        <v>5</v>
      </c>
      <c r="B38" s="38"/>
      <c r="C38" s="35"/>
      <c r="D38" s="95"/>
      <c r="E38" s="96"/>
      <c r="F38" s="96"/>
      <c r="G38" s="96"/>
      <c r="H38" s="97"/>
      <c r="I38" s="25"/>
      <c r="J38" s="13"/>
      <c r="K38" s="26"/>
      <c r="L38" s="13"/>
      <c r="M38" s="13"/>
      <c r="N38" s="13"/>
      <c r="O38" s="13"/>
      <c r="P38" s="13"/>
    </row>
    <row r="39" spans="1:16" ht="17.399999999999999" customHeight="1" x14ac:dyDescent="0.25">
      <c r="A39" s="22">
        <v>6</v>
      </c>
      <c r="B39" s="38"/>
      <c r="C39" s="35"/>
      <c r="D39" s="95"/>
      <c r="E39" s="96"/>
      <c r="F39" s="96"/>
      <c r="G39" s="96"/>
      <c r="H39" s="97"/>
      <c r="I39" s="25"/>
      <c r="J39" s="13"/>
      <c r="K39" s="26"/>
      <c r="L39" s="13"/>
      <c r="M39" s="13"/>
      <c r="N39" s="13"/>
      <c r="O39" s="13"/>
      <c r="P39" s="13"/>
    </row>
    <row r="40" spans="1:16" ht="17.399999999999999" customHeight="1" x14ac:dyDescent="0.25">
      <c r="A40" s="22">
        <v>7</v>
      </c>
      <c r="B40" s="38"/>
      <c r="C40" s="34"/>
      <c r="D40" s="94"/>
      <c r="E40" s="94"/>
      <c r="F40" s="94"/>
      <c r="G40" s="94"/>
      <c r="H40" s="94"/>
      <c r="I40" s="25"/>
      <c r="J40" s="13"/>
      <c r="K40" s="26"/>
      <c r="L40" s="13"/>
      <c r="M40" s="13"/>
      <c r="N40" s="13"/>
      <c r="O40" s="13"/>
      <c r="P40" s="13"/>
    </row>
    <row r="41" spans="1:16" ht="17.399999999999999" customHeight="1" x14ac:dyDescent="0.25">
      <c r="A41" s="22">
        <v>8</v>
      </c>
      <c r="B41" s="38"/>
      <c r="C41" s="34"/>
      <c r="D41" s="94"/>
      <c r="E41" s="94"/>
      <c r="F41" s="94"/>
      <c r="G41" s="94"/>
      <c r="H41" s="94"/>
      <c r="I41" s="25"/>
      <c r="J41" s="13"/>
      <c r="K41" s="26"/>
      <c r="L41" s="13"/>
      <c r="M41" s="13"/>
      <c r="N41" s="13"/>
      <c r="O41" s="13"/>
      <c r="P41" s="13"/>
    </row>
    <row r="42" spans="1:16" ht="17.399999999999999" customHeight="1" x14ac:dyDescent="0.25">
      <c r="A42" s="22">
        <v>9</v>
      </c>
      <c r="B42" s="38"/>
      <c r="C42" s="34"/>
      <c r="D42" s="94"/>
      <c r="E42" s="94"/>
      <c r="F42" s="94"/>
      <c r="G42" s="94"/>
      <c r="H42" s="94"/>
      <c r="I42" s="25"/>
      <c r="J42" s="13"/>
      <c r="K42" s="26"/>
      <c r="L42" s="13"/>
      <c r="M42" s="13"/>
      <c r="N42" s="13"/>
      <c r="O42" s="13"/>
      <c r="P42" s="13"/>
    </row>
    <row r="43" spans="1:16" ht="17.399999999999999" customHeight="1" x14ac:dyDescent="0.25">
      <c r="A43" s="22">
        <v>10</v>
      </c>
      <c r="B43" s="38"/>
      <c r="C43" s="34"/>
      <c r="D43" s="94"/>
      <c r="E43" s="94"/>
      <c r="F43" s="94"/>
      <c r="G43" s="94"/>
      <c r="H43" s="94"/>
      <c r="I43" s="25"/>
      <c r="J43" s="13"/>
      <c r="K43" s="26"/>
      <c r="L43" s="13"/>
      <c r="M43" s="13"/>
      <c r="N43" s="13"/>
      <c r="O43" s="13"/>
      <c r="P43" s="13" t="s">
        <v>129</v>
      </c>
    </row>
    <row r="44" spans="1:16" ht="12.75" customHeight="1" x14ac:dyDescent="0.25"/>
    <row r="45" spans="1:16" ht="20.100000000000001" customHeight="1" x14ac:dyDescent="0.25">
      <c r="A45" s="102" t="s">
        <v>24</v>
      </c>
      <c r="B45" s="102"/>
      <c r="C45" s="46"/>
      <c r="D45" s="99" t="s">
        <v>35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6" ht="20.100000000000001" customHeight="1" x14ac:dyDescent="0.3">
      <c r="A46" s="31"/>
      <c r="B46" s="31"/>
      <c r="C46" s="31"/>
      <c r="D46" s="99" t="s">
        <v>27</v>
      </c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6" ht="20.100000000000001" customHeight="1" x14ac:dyDescent="0.25">
      <c r="D47" s="32" t="s">
        <v>36</v>
      </c>
      <c r="E47" s="32"/>
      <c r="F47" s="46" t="s">
        <v>25</v>
      </c>
      <c r="G47" s="46"/>
      <c r="H47" s="3" t="s">
        <v>40</v>
      </c>
      <c r="I47" s="46"/>
      <c r="J47" s="3"/>
      <c r="L47" s="30"/>
      <c r="M47" s="30"/>
      <c r="N47" s="30"/>
    </row>
    <row r="48" spans="1:16" ht="8.25" customHeight="1" x14ac:dyDescent="0.25">
      <c r="D48" s="45"/>
      <c r="E48" s="45"/>
      <c r="F48" s="46"/>
      <c r="G48" s="46"/>
      <c r="H48" s="45"/>
      <c r="I48" s="46"/>
      <c r="J48" s="45"/>
      <c r="L48" s="30"/>
      <c r="M48" s="30"/>
      <c r="N48" s="30"/>
    </row>
    <row r="49" spans="1:8" ht="20.100000000000001" customHeight="1" x14ac:dyDescent="0.25">
      <c r="A49" s="100" t="s">
        <v>30</v>
      </c>
      <c r="B49" s="100"/>
      <c r="C49" s="100"/>
      <c r="D49" s="100"/>
      <c r="E49" s="45"/>
      <c r="F49" s="101" t="s">
        <v>31</v>
      </c>
      <c r="G49" s="101"/>
      <c r="H49" s="101"/>
    </row>
    <row r="50" spans="1:8" ht="20.100000000000001" customHeight="1" x14ac:dyDescent="0.25">
      <c r="A50" s="100"/>
      <c r="B50" s="100"/>
      <c r="C50" s="45"/>
      <c r="D50" s="33" t="s">
        <v>32</v>
      </c>
      <c r="E50" s="33"/>
      <c r="F50" s="98" t="s">
        <v>33</v>
      </c>
      <c r="G50" s="98"/>
      <c r="H50" s="98"/>
    </row>
    <row r="51" spans="1:8" ht="20.100000000000001" customHeight="1" x14ac:dyDescent="0.25">
      <c r="D51" s="33" t="s">
        <v>32</v>
      </c>
      <c r="E51" s="33"/>
      <c r="F51" s="98" t="s">
        <v>34</v>
      </c>
      <c r="G51" s="98"/>
      <c r="H51" s="98"/>
    </row>
    <row r="52" spans="1:8" x14ac:dyDescent="0.25">
      <c r="B52" s="51"/>
      <c r="C52" s="51">
        <f>COUNTIF(B34:B43,"ja")</f>
        <v>0</v>
      </c>
    </row>
    <row r="53" spans="1:8" x14ac:dyDescent="0.25">
      <c r="B53" s="51"/>
      <c r="C53" s="51"/>
    </row>
    <row r="54" spans="1:8" x14ac:dyDescent="0.25">
      <c r="B54" s="51"/>
      <c r="C54" s="51"/>
    </row>
    <row r="55" spans="1:8" x14ac:dyDescent="0.25">
      <c r="B55" s="51"/>
      <c r="C55" s="51"/>
    </row>
    <row r="56" spans="1:8" x14ac:dyDescent="0.25">
      <c r="B56" s="51">
        <f>COUNTIF(B9:B27,"ja")</f>
        <v>0</v>
      </c>
      <c r="C56" s="51">
        <f>COUNTIF(B34:B43,"ja")</f>
        <v>0</v>
      </c>
    </row>
    <row r="57" spans="1:8" x14ac:dyDescent="0.25">
      <c r="B57" s="51" t="b">
        <f>IF(OR(B56&gt;0,C56,0),1)</f>
        <v>0</v>
      </c>
    </row>
    <row r="58" spans="1:8" x14ac:dyDescent="0.25">
      <c r="B58" s="51">
        <f>IF(C56=0,0,IF((B56/C56)&lt;=3,1,0))</f>
        <v>0</v>
      </c>
    </row>
    <row r="59" spans="1:8" x14ac:dyDescent="0.25">
      <c r="B59" s="51">
        <f>IF(AND(B57=1,B58=0),0,1)</f>
        <v>1</v>
      </c>
    </row>
  </sheetData>
  <mergeCells count="38">
    <mergeCell ref="A1:H1"/>
    <mergeCell ref="A5:L5"/>
    <mergeCell ref="A3:D3"/>
    <mergeCell ref="A4:D4"/>
    <mergeCell ref="F3:J3"/>
    <mergeCell ref="F4:J4"/>
    <mergeCell ref="L4:P4"/>
    <mergeCell ref="A2:C2"/>
    <mergeCell ref="D2:H2"/>
    <mergeCell ref="K3:P3"/>
    <mergeCell ref="F51:H51"/>
    <mergeCell ref="D42:H42"/>
    <mergeCell ref="D36:H36"/>
    <mergeCell ref="D37:H37"/>
    <mergeCell ref="D41:H41"/>
    <mergeCell ref="D46:N46"/>
    <mergeCell ref="D43:H43"/>
    <mergeCell ref="D45:N45"/>
    <mergeCell ref="A49:D49"/>
    <mergeCell ref="F49:H49"/>
    <mergeCell ref="A50:B50"/>
    <mergeCell ref="F50:H50"/>
    <mergeCell ref="A45:B45"/>
    <mergeCell ref="D34:H34"/>
    <mergeCell ref="D35:H35"/>
    <mergeCell ref="D40:H40"/>
    <mergeCell ref="D38:H38"/>
    <mergeCell ref="D39:H39"/>
    <mergeCell ref="I33:P33"/>
    <mergeCell ref="D33:H33"/>
    <mergeCell ref="A28:F28"/>
    <mergeCell ref="H28:P28"/>
    <mergeCell ref="A32:H32"/>
    <mergeCell ref="A30:D30"/>
    <mergeCell ref="F29:P29"/>
    <mergeCell ref="F30:P30"/>
    <mergeCell ref="A29:E29"/>
    <mergeCell ref="I32:P32"/>
  </mergeCells>
  <conditionalFormatting sqref="I32:P33">
    <cfRule type="expression" dxfId="1" priority="1">
      <formula>$B$59=0</formula>
    </cfRule>
  </conditionalFormatting>
  <dataValidations count="2">
    <dataValidation type="list" allowBlank="1" showInputMessage="1" showErrorMessage="1" sqref="B9:B27 B34:B43" xr:uid="{00000000-0002-0000-0000-000001000000}">
      <formula1>janein</formula1>
    </dataValidation>
    <dataValidation type="list" allowBlank="1" showInputMessage="1" showErrorMessage="1" sqref="M9:M27" xr:uid="{00000000-0002-0000-0000-000000000000}">
      <formula1>Übung</formula1>
    </dataValidation>
  </dataValidations>
  <hyperlinks>
    <hyperlink ref="H47" r:id="rId1" xr:uid="{00000000-0004-0000-0000-000000000000}"/>
    <hyperlink ref="D2" r:id="rId2" xr:uid="{00000000-0004-0000-0000-000001000000}"/>
  </hyperlinks>
  <pageMargins left="0.31496062992125984" right="0.19685039370078741" top="0.55118110236220474" bottom="0.35433070866141736" header="0.31496062992125984" footer="0.31496062992125984"/>
  <pageSetup paperSize="9" scale="87" fitToHeight="2" orientation="landscape" r:id="rId3"/>
  <headerFooter>
    <oddFooter>&amp;CVersion 2019 - 1.8&amp;RHessischer Sportakrobatik Verband &amp;D</oddFooter>
  </headerFooter>
  <rowBreaks count="1" manualBreakCount="1">
    <brk id="31" max="16383" man="1"/>
  </rowBreaks>
  <ignoredErrors>
    <ignoredError sqref="C52" emptyCellReference="1"/>
    <ignoredError sqref="J7 J8 H8 F8 H7:I7 F7 D7 D8" numberStoredAsText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5000000}">
          <x14:formula1>
            <xm:f>Vereine!$A$1:$A$13</xm:f>
          </x14:formula1>
          <xm:sqref>F3:P3</xm:sqref>
        </x14:dataValidation>
        <x14:dataValidation type="list" allowBlank="1" showInputMessage="1" showErrorMessage="1" xr:uid="{00000000-0002-0000-0000-000004000000}">
          <x14:formula1>
            <xm:f>Disziplinen!$A$1:$A$10</xm:f>
          </x14:formula1>
          <xm:sqref>O9:O27</xm:sqref>
        </x14:dataValidation>
        <x14:dataValidation type="list" allowBlank="1" showInputMessage="1" showErrorMessage="1" xr:uid="{0556AE04-FAD5-40E3-89FB-A9EEBBDD8132}">
          <x14:formula1>
            <xm:f>Klasse!$A$1:$A$10</xm:f>
          </x14:formula1>
          <xm:sqref>P9:P27</xm:sqref>
        </x14:dataValidation>
        <x14:dataValidation type="list" allowBlank="1" showInputMessage="1" showErrorMessage="1" xr:uid="{00000000-0002-0000-0000-000002000000}">
          <x14:formula1>
            <xm:f>Altersklasse!$A$1:$A$10</xm:f>
          </x14:formula1>
          <xm:sqref>N9:N27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D13" sqref="D13"/>
    </sheetView>
  </sheetViews>
  <sheetFormatPr baseColWidth="10" defaultRowHeight="13.2" x14ac:dyDescent="0.25"/>
  <sheetData>
    <row r="1" spans="1:1" x14ac:dyDescent="0.25">
      <c r="A1" s="1" t="s">
        <v>23</v>
      </c>
    </row>
    <row r="2" spans="1:1" x14ac:dyDescent="0.25">
      <c r="A2" s="1" t="s">
        <v>83</v>
      </c>
    </row>
    <row r="3" spans="1:1" x14ac:dyDescent="0.25">
      <c r="A3" s="1" t="s">
        <v>56</v>
      </c>
    </row>
  </sheetData>
  <sheetProtection algorithmName="SHA-512" hashValue="KoYcLHCzHPlJRmCQV97tJDK+BLZLXWcxDRp+S4a/Vgo6eUxVuZr7ea2+ehsE3vEvv8ejji7IduEEKHiWhFwfSw==" saltValue="zOCp61bxfBHh7pDewQRTLg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2" sqref="C1:C22"/>
    </sheetView>
  </sheetViews>
  <sheetFormatPr baseColWidth="10" defaultRowHeight="13.2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zoomScaleNormal="100" workbookViewId="0">
      <selection activeCell="M12" sqref="M12"/>
    </sheetView>
  </sheetViews>
  <sheetFormatPr baseColWidth="10" defaultColWidth="11.5546875" defaultRowHeight="13.2" x14ac:dyDescent="0.25"/>
  <cols>
    <col min="1" max="2" width="5.5546875" customWidth="1"/>
    <col min="3" max="5" width="20" customWidth="1"/>
    <col min="6" max="7" width="6.6640625" customWidth="1"/>
    <col min="8" max="8" width="20" customWidth="1"/>
    <col min="9" max="9" width="5.5546875" customWidth="1"/>
    <col min="11" max="11" width="13.88671875" customWidth="1"/>
    <col min="12" max="12" width="15.44140625" customWidth="1"/>
  </cols>
  <sheetData>
    <row r="1" spans="1:13" ht="21" x14ac:dyDescent="0.25">
      <c r="A1" s="14" t="s">
        <v>102</v>
      </c>
      <c r="B1" s="14" t="s">
        <v>102</v>
      </c>
      <c r="C1" s="14" t="s">
        <v>80</v>
      </c>
      <c r="D1" s="14" t="s">
        <v>81</v>
      </c>
      <c r="E1" s="14" t="s">
        <v>82</v>
      </c>
      <c r="F1" s="14" t="s">
        <v>96</v>
      </c>
      <c r="G1" s="14" t="s">
        <v>103</v>
      </c>
      <c r="H1" s="16" t="s">
        <v>0</v>
      </c>
      <c r="I1" s="16" t="s">
        <v>37</v>
      </c>
      <c r="J1" s="16" t="s">
        <v>22</v>
      </c>
      <c r="K1" s="16" t="s">
        <v>87</v>
      </c>
      <c r="L1" s="16" t="s">
        <v>88</v>
      </c>
      <c r="M1" s="16" t="s">
        <v>38</v>
      </c>
    </row>
    <row r="2" spans="1:13" x14ac:dyDescent="0.25">
      <c r="A2" s="22">
        <f>IF(Erfassungsformular!A9&lt;&gt;"",Erfassungsformular!A9)</f>
        <v>1</v>
      </c>
      <c r="B2" s="39" t="str">
        <f>IF(Erfassungsformular!B9&lt;&gt;"",Erfassungsformular!B9,"")</f>
        <v/>
      </c>
      <c r="C2" s="41" t="str">
        <f>IF(Erfassungsformular!D9&lt;&gt;"",Erfassungsformular!D9,"")</f>
        <v/>
      </c>
      <c r="D2" s="41" t="str">
        <f>IF(Erfassungsformular!F9&lt;&gt;"",Erfassungsformular!F9,"")</f>
        <v/>
      </c>
      <c r="E2" s="41" t="str">
        <f>IF(Erfassungsformular!H9&lt;&gt;"",Erfassungsformular!H9,"")</f>
        <v/>
      </c>
      <c r="F2" s="41" t="str">
        <f>IF(Erfassungsformular!I9&lt;&gt;"",Erfassungsformular!I9,"")</f>
        <v/>
      </c>
      <c r="G2" s="41"/>
      <c r="H2" s="40" t="str">
        <f>IF(Erfassungsformular!K9&lt;&gt;"",Erfassungsformular!K9,"")</f>
        <v/>
      </c>
      <c r="I2" s="42" t="str">
        <f>IF(Erfassungsformular!L9&lt;&gt;"",Erfassungsformular!L9,"")</f>
        <v/>
      </c>
      <c r="J2" s="43" t="str">
        <f>IF(Erfassungsformular!M9&lt;&gt;"",Erfassungsformular!M9,"")</f>
        <v/>
      </c>
      <c r="K2" s="43" t="str">
        <f>IF(ISERROR(VLOOKUP(Erfassungsformular!N9,Altersklasse!A:B,1,FALSE)),"",VLOOKUP(Erfassungsformular!N9,Altersklasse!A:B,2,FALSE))</f>
        <v/>
      </c>
      <c r="L2" s="22" t="str">
        <f>IF(ISERROR(VLOOKUP(Erfassungsformular!O9,Disziplinen!A:B,1,FALSE)),"",VLOOKUP(Erfassungsformular!O9,Disziplinen!A:B,2,FALSE))</f>
        <v/>
      </c>
      <c r="M2" s="43" t="str">
        <f>IF(Erfassungsformular!P9&lt;&gt;"",Erfassungsformular!P9,"")</f>
        <v/>
      </c>
    </row>
    <row r="3" spans="1:13" x14ac:dyDescent="0.25">
      <c r="A3" s="22">
        <f>IF(Erfassungsformular!A10&lt;&gt;"",Erfassungsformular!A10)</f>
        <v>2</v>
      </c>
      <c r="B3" s="39" t="str">
        <f>IF(Erfassungsformular!B10&lt;&gt;"",Erfassungsformular!B10,"")</f>
        <v/>
      </c>
      <c r="C3" s="41" t="str">
        <f>IF(Erfassungsformular!D10&lt;&gt;"",Erfassungsformular!D10,"")</f>
        <v/>
      </c>
      <c r="D3" s="41" t="str">
        <f>IF(Erfassungsformular!F10&lt;&gt;"",Erfassungsformular!F10,"")</f>
        <v/>
      </c>
      <c r="E3" s="41" t="str">
        <f>IF(Erfassungsformular!H10&lt;&gt;"",Erfassungsformular!H10,"")</f>
        <v/>
      </c>
      <c r="F3" s="41" t="str">
        <f>IF(Erfassungsformular!I10&lt;&gt;"",Erfassungsformular!I10,"")</f>
        <v/>
      </c>
      <c r="G3" s="41"/>
      <c r="H3" s="40" t="str">
        <f>IF(Erfassungsformular!K10&lt;&gt;"",Erfassungsformular!K10,"")</f>
        <v/>
      </c>
      <c r="I3" s="42" t="str">
        <f>IF(Erfassungsformular!L10&lt;&gt;"",Erfassungsformular!L10,"")</f>
        <v/>
      </c>
      <c r="J3" s="43" t="str">
        <f>IF(Erfassungsformular!M10&lt;&gt;"",Erfassungsformular!M10,"")</f>
        <v/>
      </c>
      <c r="K3" s="43" t="str">
        <f>IF(ISERROR(VLOOKUP(Erfassungsformular!N10,Altersklasse!A:B,1,FALSE)),"",VLOOKUP(Erfassungsformular!N10,Altersklasse!A:B,2,FALSE))</f>
        <v/>
      </c>
      <c r="L3" s="22" t="str">
        <f>IF(ISERROR(VLOOKUP(Erfassungsformular!O10,Disziplinen!A:B,1,FALSE)),"",VLOOKUP(Erfassungsformular!O10,Disziplinen!A:B,2,FALSE))</f>
        <v/>
      </c>
      <c r="M3" s="43" t="str">
        <f>IF(Erfassungsformular!P10&lt;&gt;"",Erfassungsformular!P10,"")</f>
        <v/>
      </c>
    </row>
    <row r="4" spans="1:13" x14ac:dyDescent="0.25">
      <c r="A4" s="22">
        <f>IF(Erfassungsformular!A11&lt;&gt;"",Erfassungsformular!A11)</f>
        <v>3</v>
      </c>
      <c r="B4" s="19" t="str">
        <f>IF(Erfassungsformular!B11&lt;&gt;"",Erfassungsformular!B11,"")</f>
        <v/>
      </c>
      <c r="C4" s="41" t="str">
        <f>IF(Erfassungsformular!D11&lt;&gt;"",Erfassungsformular!D11,"")</f>
        <v/>
      </c>
      <c r="D4" s="41" t="str">
        <f>IF(Erfassungsformular!F11&lt;&gt;"",Erfassungsformular!F11,"")</f>
        <v/>
      </c>
      <c r="E4" s="41" t="str">
        <f>IF(Erfassungsformular!H11&lt;&gt;"",Erfassungsformular!H11,"")</f>
        <v/>
      </c>
      <c r="F4" s="41" t="str">
        <f>IF(Erfassungsformular!I11&lt;&gt;"",Erfassungsformular!I11,"")</f>
        <v/>
      </c>
      <c r="G4" s="21"/>
      <c r="H4" s="40" t="str">
        <f>IF(Erfassungsformular!K11&lt;&gt;"",Erfassungsformular!K11,"")</f>
        <v/>
      </c>
      <c r="I4" s="42" t="str">
        <f>IF(Erfassungsformular!L11&lt;&gt;"",Erfassungsformular!L11,"")</f>
        <v/>
      </c>
      <c r="J4" s="43" t="str">
        <f>IF(Erfassungsformular!M11&lt;&gt;"",Erfassungsformular!M11,"")</f>
        <v/>
      </c>
      <c r="K4" s="43" t="str">
        <f>IF(ISERROR(VLOOKUP(Erfassungsformular!N11,Altersklasse!A:B,1,FALSE)),"",VLOOKUP(Erfassungsformular!N11,Altersklasse!A:B,2,FALSE))</f>
        <v/>
      </c>
      <c r="L4" s="22" t="str">
        <f>IF(ISERROR(VLOOKUP(Erfassungsformular!O11,Disziplinen!A:B,1,FALSE)),"",VLOOKUP(Erfassungsformular!O11,Disziplinen!A:B,2,FALSE))</f>
        <v/>
      </c>
      <c r="M4" s="43" t="str">
        <f>IF(Erfassungsformular!P11&lt;&gt;"",Erfassungsformular!P11,"")</f>
        <v/>
      </c>
    </row>
    <row r="5" spans="1:13" x14ac:dyDescent="0.25">
      <c r="A5" s="22">
        <f>IF(Erfassungsformular!A12&lt;&gt;"",Erfassungsformular!A12)</f>
        <v>4</v>
      </c>
      <c r="B5" s="19" t="str">
        <f>IF(Erfassungsformular!B12&lt;&gt;"",Erfassungsformular!B12,"")</f>
        <v/>
      </c>
      <c r="C5" s="41" t="str">
        <f>IF(Erfassungsformular!D12&lt;&gt;"",Erfassungsformular!D12,"")</f>
        <v/>
      </c>
      <c r="D5" s="41" t="str">
        <f>IF(Erfassungsformular!F12&lt;&gt;"",Erfassungsformular!F12,"")</f>
        <v/>
      </c>
      <c r="E5" s="41" t="str">
        <f>IF(Erfassungsformular!H12&lt;&gt;"",Erfassungsformular!H12,"")</f>
        <v/>
      </c>
      <c r="F5" s="41" t="str">
        <f>IF(Erfassungsformular!I12&lt;&gt;"",Erfassungsformular!I12,"")</f>
        <v/>
      </c>
      <c r="G5" s="21"/>
      <c r="H5" s="40" t="str">
        <f>IF(Erfassungsformular!K12&lt;&gt;"",Erfassungsformular!K12,"")</f>
        <v/>
      </c>
      <c r="I5" s="42" t="str">
        <f>IF(Erfassungsformular!L12&lt;&gt;"",Erfassungsformular!L12,"")</f>
        <v/>
      </c>
      <c r="J5" s="43" t="str">
        <f>IF(Erfassungsformular!M12&lt;&gt;"",Erfassungsformular!M12,"")</f>
        <v/>
      </c>
      <c r="K5" s="43" t="str">
        <f>IF(ISERROR(VLOOKUP(Erfassungsformular!N12,Altersklasse!A:B,1,FALSE)),"",VLOOKUP(Erfassungsformular!N12,Altersklasse!A:B,2,FALSE))</f>
        <v/>
      </c>
      <c r="L5" s="22" t="str">
        <f>IF(ISERROR(VLOOKUP(Erfassungsformular!O12,Disziplinen!A:B,1,FALSE)),"",VLOOKUP(Erfassungsformular!O12,Disziplinen!A:B,2,FALSE))</f>
        <v/>
      </c>
      <c r="M5" s="43" t="str">
        <f>IF(Erfassungsformular!P12&lt;&gt;"",Erfassungsformular!P12,"")</f>
        <v/>
      </c>
    </row>
    <row r="6" spans="1:13" x14ac:dyDescent="0.25">
      <c r="A6" s="22">
        <f>IF(Erfassungsformular!A13&lt;&gt;"",Erfassungsformular!A13)</f>
        <v>5</v>
      </c>
      <c r="B6" s="19" t="str">
        <f>IF(Erfassungsformular!B13&lt;&gt;"",Erfassungsformular!B13,"")</f>
        <v/>
      </c>
      <c r="C6" s="41" t="str">
        <f>IF(Erfassungsformular!D13&lt;&gt;"",Erfassungsformular!D13,"")</f>
        <v/>
      </c>
      <c r="D6" s="41" t="str">
        <f>IF(Erfassungsformular!F13&lt;&gt;"",Erfassungsformular!F13,"")</f>
        <v/>
      </c>
      <c r="E6" s="41" t="str">
        <f>IF(Erfassungsformular!H13&lt;&gt;"",Erfassungsformular!H13,"")</f>
        <v/>
      </c>
      <c r="F6" s="41" t="str">
        <f>IF(Erfassungsformular!I13&lt;&gt;"",Erfassungsformular!I13,"")</f>
        <v/>
      </c>
      <c r="G6" s="21"/>
      <c r="H6" s="40" t="str">
        <f>IF(Erfassungsformular!K13&lt;&gt;"",Erfassungsformular!K13,"")</f>
        <v/>
      </c>
      <c r="I6" s="42" t="str">
        <f>IF(Erfassungsformular!L13&lt;&gt;"",Erfassungsformular!L13,"")</f>
        <v/>
      </c>
      <c r="J6" s="43" t="str">
        <f>IF(Erfassungsformular!M13&lt;&gt;"",Erfassungsformular!M13,"")</f>
        <v/>
      </c>
      <c r="K6" s="43" t="str">
        <f>IF(ISERROR(VLOOKUP(Erfassungsformular!N13,Altersklasse!A:B,1,FALSE)),"",VLOOKUP(Erfassungsformular!N13,Altersklasse!A:B,2,FALSE))</f>
        <v/>
      </c>
      <c r="L6" s="22" t="str">
        <f>IF(ISERROR(VLOOKUP(Erfassungsformular!O13,Disziplinen!A:B,1,FALSE)),"",VLOOKUP(Erfassungsformular!O13,Disziplinen!A:B,2,FALSE))</f>
        <v/>
      </c>
      <c r="M6" s="43" t="str">
        <f>IF(Erfassungsformular!P13&lt;&gt;"",Erfassungsformular!P13,"")</f>
        <v/>
      </c>
    </row>
    <row r="7" spans="1:13" x14ac:dyDescent="0.25">
      <c r="A7" s="22">
        <f>IF(Erfassungsformular!A14&lt;&gt;"",Erfassungsformular!A14)</f>
        <v>6</v>
      </c>
      <c r="B7" s="19" t="str">
        <f>IF(Erfassungsformular!B14&lt;&gt;"",Erfassungsformular!B14,"")</f>
        <v/>
      </c>
      <c r="C7" s="41" t="str">
        <f>IF(Erfassungsformular!D14&lt;&gt;"",Erfassungsformular!D14,"")</f>
        <v/>
      </c>
      <c r="D7" s="41" t="str">
        <f>IF(Erfassungsformular!F14&lt;&gt;"",Erfassungsformular!F14,"")</f>
        <v/>
      </c>
      <c r="E7" s="41" t="str">
        <f>IF(Erfassungsformular!H14&lt;&gt;"",Erfassungsformular!H14,"")</f>
        <v/>
      </c>
      <c r="F7" s="41" t="str">
        <f>IF(Erfassungsformular!I14&lt;&gt;"",Erfassungsformular!I14,"")</f>
        <v/>
      </c>
      <c r="G7" s="21"/>
      <c r="H7" s="40" t="str">
        <f>IF(Erfassungsformular!K14&lt;&gt;"",Erfassungsformular!K14,"")</f>
        <v/>
      </c>
      <c r="I7" s="42" t="str">
        <f>IF(Erfassungsformular!L14&lt;&gt;"",Erfassungsformular!L14,"")</f>
        <v/>
      </c>
      <c r="J7" s="43" t="str">
        <f>IF(Erfassungsformular!M14&lt;&gt;"",Erfassungsformular!M14,"")</f>
        <v/>
      </c>
      <c r="K7" s="43" t="str">
        <f>IF(ISERROR(VLOOKUP(Erfassungsformular!N14,Altersklasse!A:B,1,FALSE)),"",VLOOKUP(Erfassungsformular!N14,Altersklasse!A:B,2,FALSE))</f>
        <v/>
      </c>
      <c r="L7" s="22" t="str">
        <f>IF(ISERROR(VLOOKUP(Erfassungsformular!O15,Disziplinen!A:B,1,FALSE)),"",VLOOKUP(Erfassungsformular!O15,Disziplinen!A:B,2,FALSE))</f>
        <v/>
      </c>
      <c r="M7" s="43" t="str">
        <f>IF(Erfassungsformular!P14&lt;&gt;"",Erfassungsformular!P14,"")</f>
        <v/>
      </c>
    </row>
    <row r="8" spans="1:13" x14ac:dyDescent="0.25">
      <c r="A8" s="22">
        <f>IF(Erfassungsformular!A15&lt;&gt;"",Erfassungsformular!A15)</f>
        <v>7</v>
      </c>
      <c r="B8" s="19" t="str">
        <f>IF(Erfassungsformular!B15&lt;&gt;"",Erfassungsformular!B15,"")</f>
        <v/>
      </c>
      <c r="C8" s="41" t="str">
        <f>IF(Erfassungsformular!D15&lt;&gt;"",Erfassungsformular!D15,"")</f>
        <v/>
      </c>
      <c r="D8" s="41" t="str">
        <f>IF(Erfassungsformular!F15&lt;&gt;"",Erfassungsformular!F15,"")</f>
        <v/>
      </c>
      <c r="E8" s="41" t="str">
        <f>IF(Erfassungsformular!H15&lt;&gt;"",Erfassungsformular!H15,"")</f>
        <v/>
      </c>
      <c r="F8" s="41" t="str">
        <f>IF(Erfassungsformular!I15&lt;&gt;"",Erfassungsformular!I15,"")</f>
        <v/>
      </c>
      <c r="G8" s="21"/>
      <c r="H8" s="40" t="str">
        <f>IF(Erfassungsformular!K15&lt;&gt;"",Erfassungsformular!K15,"")</f>
        <v/>
      </c>
      <c r="I8" s="42" t="str">
        <f>IF(Erfassungsformular!L15&lt;&gt;"",Erfassungsformular!L15,"")</f>
        <v/>
      </c>
      <c r="J8" s="43" t="str">
        <f>IF(Erfassungsformular!M15&lt;&gt;"",Erfassungsformular!M15,"")</f>
        <v/>
      </c>
      <c r="K8" s="43" t="str">
        <f>IF(ISERROR(VLOOKUP(Erfassungsformular!N15,Altersklasse!A:B,1,FALSE)),"",VLOOKUP(Erfassungsformular!N15,Altersklasse!A:B,2,FALSE))</f>
        <v/>
      </c>
      <c r="L8" s="22" t="str">
        <f>IF(ISERROR(VLOOKUP(Erfassungsformular!#REF!,Disziplinen!A:B,1,FALSE)),"",VLOOKUP(Erfassungsformular!#REF!,Disziplinen!A:B,2,FALSE))</f>
        <v/>
      </c>
      <c r="M8" s="43" t="str">
        <f>IF(Erfassungsformular!P15&lt;&gt;"",Erfassungsformular!P15,"")</f>
        <v/>
      </c>
    </row>
    <row r="9" spans="1:13" x14ac:dyDescent="0.25">
      <c r="A9" s="22">
        <f>IF(Erfassungsformular!A16&lt;&gt;"",Erfassungsformular!A16)</f>
        <v>8</v>
      </c>
      <c r="B9" s="19" t="str">
        <f>IF(Erfassungsformular!B16&lt;&gt;"",Erfassungsformular!B16,"")</f>
        <v/>
      </c>
      <c r="C9" s="41" t="str">
        <f>IF(Erfassungsformular!D16&lt;&gt;"",Erfassungsformular!D16,"")</f>
        <v/>
      </c>
      <c r="D9" s="41" t="str">
        <f>IF(Erfassungsformular!F16&lt;&gt;"",Erfassungsformular!F16,"")</f>
        <v/>
      </c>
      <c r="E9" s="41" t="str">
        <f>IF(Erfassungsformular!H16&lt;&gt;"",Erfassungsformular!H16,"")</f>
        <v/>
      </c>
      <c r="F9" s="41" t="str">
        <f>IF(Erfassungsformular!I16&lt;&gt;"",Erfassungsformular!I16,"")</f>
        <v/>
      </c>
      <c r="G9" s="21"/>
      <c r="H9" s="40" t="str">
        <f>IF(Erfassungsformular!K16&lt;&gt;"",Erfassungsformular!K16,"")</f>
        <v/>
      </c>
      <c r="I9" s="42" t="str">
        <f>IF(Erfassungsformular!L16&lt;&gt;"",Erfassungsformular!L16,"")</f>
        <v/>
      </c>
      <c r="J9" s="43" t="str">
        <f>IF(Erfassungsformular!M16&lt;&gt;"",Erfassungsformular!M16,"")</f>
        <v/>
      </c>
      <c r="K9" s="43" t="str">
        <f>IF(ISERROR(VLOOKUP(Erfassungsformular!N16,Altersklasse!A:B,1,FALSE)),"",VLOOKUP(Erfassungsformular!N16,Altersklasse!A:B,2,FALSE))</f>
        <v/>
      </c>
      <c r="L9" s="22" t="str">
        <f>IF(ISERROR(VLOOKUP(Erfassungsformular!O16,Disziplinen!A:B,1,FALSE)),"",VLOOKUP(Erfassungsformular!O16,Disziplinen!A:B,2,FALSE))</f>
        <v/>
      </c>
      <c r="M9" s="43" t="str">
        <f>IF(Erfassungsformular!P16&lt;&gt;"",Erfassungsformular!P16,"")</f>
        <v/>
      </c>
    </row>
    <row r="10" spans="1:13" x14ac:dyDescent="0.25">
      <c r="A10" s="22">
        <f>IF(Erfassungsformular!A17&lt;&gt;"",Erfassungsformular!A17)</f>
        <v>9</v>
      </c>
      <c r="B10" s="19" t="str">
        <f>IF(Erfassungsformular!B17&lt;&gt;"",Erfassungsformular!B17,"")</f>
        <v/>
      </c>
      <c r="C10" s="41" t="str">
        <f>IF(Erfassungsformular!D17&lt;&gt;"",Erfassungsformular!D17,"")</f>
        <v/>
      </c>
      <c r="D10" s="41" t="str">
        <f>IF(Erfassungsformular!F17&lt;&gt;"",Erfassungsformular!F17,"")</f>
        <v/>
      </c>
      <c r="E10" s="41" t="str">
        <f>IF(Erfassungsformular!H17&lt;&gt;"",Erfassungsformular!H17,"")</f>
        <v/>
      </c>
      <c r="F10" s="41" t="str">
        <f>IF(Erfassungsformular!I17&lt;&gt;"",Erfassungsformular!I17,"")</f>
        <v/>
      </c>
      <c r="G10" s="21"/>
      <c r="H10" s="40" t="str">
        <f>IF(Erfassungsformular!K17&lt;&gt;"",Erfassungsformular!K17,"")</f>
        <v/>
      </c>
      <c r="I10" s="42" t="str">
        <f>IF(Erfassungsformular!L17&lt;&gt;"",Erfassungsformular!L17,"")</f>
        <v/>
      </c>
      <c r="J10" s="43" t="str">
        <f>IF(Erfassungsformular!M17&lt;&gt;"",Erfassungsformular!M17,"")</f>
        <v/>
      </c>
      <c r="K10" s="43" t="str">
        <f>IF(ISERROR(VLOOKUP(Erfassungsformular!N17,Altersklasse!A:B,1,FALSE)),"",VLOOKUP(Erfassungsformular!N17,Altersklasse!A:B,2,FALSE))</f>
        <v/>
      </c>
      <c r="L10" s="22" t="str">
        <f>IF(ISERROR(VLOOKUP(Erfassungsformular!O17,Disziplinen!A:B,1,FALSE)),"",VLOOKUP(Erfassungsformular!O17,Disziplinen!A:B,2,FALSE))</f>
        <v/>
      </c>
      <c r="M10" s="43" t="str">
        <f>IF(Erfassungsformular!P17&lt;&gt;"",Erfassungsformular!P17,"")</f>
        <v/>
      </c>
    </row>
    <row r="11" spans="1:13" x14ac:dyDescent="0.25">
      <c r="A11" s="22">
        <f>IF(Erfassungsformular!A18&lt;&gt;"",Erfassungsformular!A18)</f>
        <v>10</v>
      </c>
      <c r="B11" s="19" t="str">
        <f>IF(Erfassungsformular!B18&lt;&gt;"",Erfassungsformular!B18,"")</f>
        <v/>
      </c>
      <c r="C11" s="41" t="str">
        <f>IF(Erfassungsformular!D18&lt;&gt;"",Erfassungsformular!D18,"")</f>
        <v/>
      </c>
      <c r="D11" s="41" t="str">
        <f>IF(Erfassungsformular!F18&lt;&gt;"",Erfassungsformular!F18,"")</f>
        <v/>
      </c>
      <c r="E11" s="41" t="str">
        <f>IF(Erfassungsformular!H18&lt;&gt;"",Erfassungsformular!H18,"")</f>
        <v/>
      </c>
      <c r="F11" s="41" t="str">
        <f>IF(Erfassungsformular!I18&lt;&gt;"",Erfassungsformular!I18,"")</f>
        <v/>
      </c>
      <c r="G11" s="21"/>
      <c r="H11" s="40" t="str">
        <f>IF(Erfassungsformular!K18&lt;&gt;"",Erfassungsformular!K18,"")</f>
        <v/>
      </c>
      <c r="I11" s="42" t="str">
        <f>IF(Erfassungsformular!L18&lt;&gt;"",Erfassungsformular!L18,"")</f>
        <v/>
      </c>
      <c r="J11" s="43" t="str">
        <f>IF(Erfassungsformular!M18&lt;&gt;"",Erfassungsformular!M18,"")</f>
        <v/>
      </c>
      <c r="K11" s="43" t="str">
        <f>IF(ISERROR(VLOOKUP(Erfassungsformular!N18,Altersklasse!A:B,1,FALSE)),"",VLOOKUP(Erfassungsformular!N18,Altersklasse!A:B,2,FALSE))</f>
        <v/>
      </c>
      <c r="L11" s="22" t="str">
        <f>IF(ISERROR(VLOOKUP(Erfassungsformular!O18,Disziplinen!A:B,1,FALSE)),"",VLOOKUP(Erfassungsformular!O18,Disziplinen!A:B,2,FALSE))</f>
        <v/>
      </c>
      <c r="M11" s="43" t="str">
        <f>IF(Erfassungsformular!P18&lt;&gt;"",Erfassungsformular!P18,"")</f>
        <v/>
      </c>
    </row>
    <row r="12" spans="1:13" x14ac:dyDescent="0.25">
      <c r="A12" s="22">
        <f>IF(Erfassungsformular!A19&lt;&gt;"",Erfassungsformular!A19)</f>
        <v>11</v>
      </c>
      <c r="B12" s="19" t="str">
        <f>IF(Erfassungsformular!B19&lt;&gt;"",Erfassungsformular!B19,"")</f>
        <v/>
      </c>
      <c r="C12" s="41" t="str">
        <f>IF(Erfassungsformular!D19&lt;&gt;"",Erfassungsformular!D19,"")</f>
        <v/>
      </c>
      <c r="D12" s="41" t="str">
        <f>IF(Erfassungsformular!F19&lt;&gt;"",Erfassungsformular!F19,"")</f>
        <v/>
      </c>
      <c r="E12" s="41" t="str">
        <f>IF(Erfassungsformular!H19&lt;&gt;"",Erfassungsformular!H19,"")</f>
        <v/>
      </c>
      <c r="F12" s="41" t="str">
        <f>IF(Erfassungsformular!I19&lt;&gt;"",Erfassungsformular!I19,"")</f>
        <v/>
      </c>
      <c r="G12" s="21"/>
      <c r="H12" s="40" t="str">
        <f>IF(Erfassungsformular!K19&lt;&gt;"",Erfassungsformular!K19,"")</f>
        <v/>
      </c>
      <c r="I12" s="42" t="str">
        <f>IF(Erfassungsformular!L19&lt;&gt;"",Erfassungsformular!L19,"")</f>
        <v/>
      </c>
      <c r="J12" s="43" t="str">
        <f>IF(Erfassungsformular!M19&lt;&gt;"",Erfassungsformular!M19,"")</f>
        <v/>
      </c>
      <c r="K12" s="43" t="str">
        <f>IF(ISERROR(VLOOKUP(Erfassungsformular!N19,Altersklasse!A:B,1,FALSE)),"",VLOOKUP(Erfassungsformular!N19,Altersklasse!A:B,2,FALSE))</f>
        <v/>
      </c>
      <c r="L12" s="22" t="str">
        <f>IF(ISERROR(VLOOKUP(Erfassungsformular!O19,Disziplinen!A:B,1,FALSE)),"",VLOOKUP(Erfassungsformular!O19,Disziplinen!A:B,2,FALSE))</f>
        <v/>
      </c>
      <c r="M12" s="43" t="str">
        <f>IF(Erfassungsformular!P19&lt;&gt;"",Erfassungsformular!P19,"")</f>
        <v/>
      </c>
    </row>
    <row r="13" spans="1:13" x14ac:dyDescent="0.25">
      <c r="A13" s="22">
        <f>IF(Erfassungsformular!A20&lt;&gt;"",Erfassungsformular!A20)</f>
        <v>12</v>
      </c>
      <c r="B13" s="19" t="str">
        <f>IF(Erfassungsformular!B20&lt;&gt;"",Erfassungsformular!B20,"")</f>
        <v/>
      </c>
      <c r="C13" s="41" t="str">
        <f>IF(Erfassungsformular!D20&lt;&gt;"",Erfassungsformular!D20,"")</f>
        <v/>
      </c>
      <c r="D13" s="41" t="str">
        <f>IF(Erfassungsformular!F20&lt;&gt;"",Erfassungsformular!F20,"")</f>
        <v/>
      </c>
      <c r="E13" s="41" t="str">
        <f>IF(Erfassungsformular!H20&lt;&gt;"",Erfassungsformular!H20,"")</f>
        <v/>
      </c>
      <c r="F13" s="41" t="str">
        <f>IF(Erfassungsformular!I20&lt;&gt;"",Erfassungsformular!I20,"")</f>
        <v/>
      </c>
      <c r="G13" s="21"/>
      <c r="H13" s="40" t="str">
        <f>IF(Erfassungsformular!K20&lt;&gt;"",Erfassungsformular!K20,"")</f>
        <v/>
      </c>
      <c r="I13" s="42" t="str">
        <f>IF(Erfassungsformular!L20&lt;&gt;"",Erfassungsformular!L20,"")</f>
        <v/>
      </c>
      <c r="J13" s="43" t="str">
        <f>IF(Erfassungsformular!M20&lt;&gt;"",Erfassungsformular!M20,"")</f>
        <v/>
      </c>
      <c r="K13" s="43" t="str">
        <f>IF(ISERROR(VLOOKUP(Erfassungsformular!N20,Altersklasse!A:B,1,FALSE)),"",VLOOKUP(Erfassungsformular!N20,Altersklasse!A:B,2,FALSE))</f>
        <v/>
      </c>
      <c r="L13" s="22" t="str">
        <f>IF(ISERROR(VLOOKUP(Erfassungsformular!O20,Disziplinen!A:B,1,FALSE)),"",VLOOKUP(Erfassungsformular!O20,Disziplinen!A:B,2,FALSE))</f>
        <v/>
      </c>
      <c r="M13" s="43" t="str">
        <f>IF(Erfassungsformular!P20&lt;&gt;"",Erfassungsformular!P20,"")</f>
        <v/>
      </c>
    </row>
    <row r="14" spans="1:13" x14ac:dyDescent="0.25">
      <c r="A14" s="22">
        <f>IF(Erfassungsformular!A21&lt;&gt;"",Erfassungsformular!A21)</f>
        <v>13</v>
      </c>
      <c r="B14" s="19" t="str">
        <f>IF(Erfassungsformular!B21&lt;&gt;"",Erfassungsformular!B21,"")</f>
        <v/>
      </c>
      <c r="C14" s="41" t="str">
        <f>IF(Erfassungsformular!D21&lt;&gt;"",Erfassungsformular!D21,"")</f>
        <v/>
      </c>
      <c r="D14" s="41" t="str">
        <f>IF(Erfassungsformular!F21&lt;&gt;"",Erfassungsformular!F21,"")</f>
        <v/>
      </c>
      <c r="E14" s="41" t="str">
        <f>IF(Erfassungsformular!H21&lt;&gt;"",Erfassungsformular!H21,"")</f>
        <v/>
      </c>
      <c r="F14" s="41" t="str">
        <f>IF(Erfassungsformular!I21&lt;&gt;"",Erfassungsformular!I21,"")</f>
        <v/>
      </c>
      <c r="G14" s="21"/>
      <c r="H14" s="40" t="str">
        <f>IF(Erfassungsformular!K21&lt;&gt;"",Erfassungsformular!K21,"")</f>
        <v/>
      </c>
      <c r="I14" s="42" t="str">
        <f>IF(Erfassungsformular!L21&lt;&gt;"",Erfassungsformular!L21,"")</f>
        <v/>
      </c>
      <c r="J14" s="43" t="str">
        <f>IF(Erfassungsformular!M21&lt;&gt;"",Erfassungsformular!M21,"")</f>
        <v/>
      </c>
      <c r="K14" s="43" t="str">
        <f>IF(ISERROR(VLOOKUP(Erfassungsformular!N21,Altersklasse!A:B,1,FALSE)),"",VLOOKUP(Erfassungsformular!N21,Altersklasse!A:B,2,FALSE))</f>
        <v/>
      </c>
      <c r="L14" s="22" t="str">
        <f>IF(ISERROR(VLOOKUP(Erfassungsformular!O21,Disziplinen!A:B,1,FALSE)),"",VLOOKUP(Erfassungsformular!O21,Disziplinen!A:B,2,FALSE))</f>
        <v/>
      </c>
      <c r="M14" s="43" t="str">
        <f>IF(Erfassungsformular!P21&lt;&gt;"",Erfassungsformular!P21,"")</f>
        <v/>
      </c>
    </row>
    <row r="15" spans="1:13" x14ac:dyDescent="0.25">
      <c r="A15" s="22">
        <f>IF(Erfassungsformular!A22&lt;&gt;"",Erfassungsformular!A22)</f>
        <v>14</v>
      </c>
      <c r="B15" s="19" t="str">
        <f>IF(Erfassungsformular!B22&lt;&gt;"",Erfassungsformular!B22,"")</f>
        <v/>
      </c>
      <c r="C15" s="41" t="str">
        <f>IF(Erfassungsformular!D22&lt;&gt;"",Erfassungsformular!D22,"")</f>
        <v/>
      </c>
      <c r="D15" s="41" t="str">
        <f>IF(Erfassungsformular!F22&lt;&gt;"",Erfassungsformular!F22,"")</f>
        <v/>
      </c>
      <c r="E15" s="41" t="str">
        <f>IF(Erfassungsformular!H22&lt;&gt;"",Erfassungsformular!H22,"")</f>
        <v/>
      </c>
      <c r="F15" s="41" t="str">
        <f>IF(Erfassungsformular!I22&lt;&gt;"",Erfassungsformular!I22,"")</f>
        <v/>
      </c>
      <c r="G15" s="21"/>
      <c r="H15" s="40" t="str">
        <f>IF(Erfassungsformular!K22&lt;&gt;"",Erfassungsformular!K22,"")</f>
        <v/>
      </c>
      <c r="I15" s="42" t="str">
        <f>IF(Erfassungsformular!L22&lt;&gt;"",Erfassungsformular!L22,"")</f>
        <v/>
      </c>
      <c r="J15" s="43" t="str">
        <f>IF(Erfassungsformular!M22&lt;&gt;"",Erfassungsformular!M22,"")</f>
        <v/>
      </c>
      <c r="K15" s="43" t="str">
        <f>IF(ISERROR(VLOOKUP(Erfassungsformular!N22,Altersklasse!A:B,1,FALSE)),"",VLOOKUP(Erfassungsformular!N22,Altersklasse!A:B,2,FALSE))</f>
        <v/>
      </c>
      <c r="L15" s="22" t="str">
        <f>IF(ISERROR(VLOOKUP(Erfassungsformular!O22,Disziplinen!A:B,1,FALSE)),"",VLOOKUP(Erfassungsformular!O22,Disziplinen!A:B,2,FALSE))</f>
        <v/>
      </c>
      <c r="M15" s="43" t="str">
        <f>IF(Erfassungsformular!P22&lt;&gt;"",Erfassungsformular!P22,"")</f>
        <v/>
      </c>
    </row>
    <row r="16" spans="1:13" x14ac:dyDescent="0.25">
      <c r="A16" s="22">
        <f>IF(Erfassungsformular!A23&lt;&gt;"",Erfassungsformular!A23)</f>
        <v>15</v>
      </c>
      <c r="B16" s="19" t="str">
        <f>IF(Erfassungsformular!B23&lt;&gt;"",Erfassungsformular!B23,"")</f>
        <v/>
      </c>
      <c r="C16" s="41" t="str">
        <f>IF(Erfassungsformular!D23&lt;&gt;"",Erfassungsformular!D23,"")</f>
        <v/>
      </c>
      <c r="D16" s="41" t="str">
        <f>IF(Erfassungsformular!F23&lt;&gt;"",Erfassungsformular!F23,"")</f>
        <v/>
      </c>
      <c r="E16" s="41" t="str">
        <f>IF(Erfassungsformular!H23&lt;&gt;"",Erfassungsformular!H23,"")</f>
        <v/>
      </c>
      <c r="F16" s="41" t="str">
        <f>IF(Erfassungsformular!I23&lt;&gt;"",Erfassungsformular!I23,"")</f>
        <v/>
      </c>
      <c r="G16" s="21"/>
      <c r="H16" s="40" t="str">
        <f>IF(Erfassungsformular!K23&lt;&gt;"",Erfassungsformular!K23,"")</f>
        <v/>
      </c>
      <c r="I16" s="42" t="str">
        <f>IF(Erfassungsformular!L23&lt;&gt;"",Erfassungsformular!L23,"")</f>
        <v/>
      </c>
      <c r="J16" s="43" t="str">
        <f>IF(Erfassungsformular!M23&lt;&gt;"",Erfassungsformular!M23,"")</f>
        <v/>
      </c>
      <c r="K16" s="43" t="str">
        <f>IF(ISERROR(VLOOKUP(Erfassungsformular!N23,Altersklasse!A:B,1,FALSE)),"",VLOOKUP(Erfassungsformular!N23,Altersklasse!A:B,2,FALSE))</f>
        <v/>
      </c>
      <c r="L16" s="22" t="str">
        <f>IF(ISERROR(VLOOKUP(Erfassungsformular!O23,Disziplinen!A:B,1,FALSE)),"",VLOOKUP(Erfassungsformular!O23,Disziplinen!A:B,2,FALSE))</f>
        <v/>
      </c>
      <c r="M16" s="43" t="str">
        <f>IF(Erfassungsformular!P23&lt;&gt;"",Erfassungsformular!P23,"")</f>
        <v/>
      </c>
    </row>
    <row r="17" spans="1:13" x14ac:dyDescent="0.25">
      <c r="A17" s="22">
        <f>IF(Erfassungsformular!A24&lt;&gt;"",Erfassungsformular!A24)</f>
        <v>16</v>
      </c>
      <c r="B17" s="19" t="str">
        <f>IF(Erfassungsformular!B24&lt;&gt;"",Erfassungsformular!B24,"")</f>
        <v/>
      </c>
      <c r="C17" s="41" t="str">
        <f>IF(Erfassungsformular!D24&lt;&gt;"",Erfassungsformular!D24,"")</f>
        <v/>
      </c>
      <c r="D17" s="41" t="str">
        <f>IF(Erfassungsformular!F24&lt;&gt;"",Erfassungsformular!F24,"")</f>
        <v/>
      </c>
      <c r="E17" s="41" t="str">
        <f>IF(Erfassungsformular!H24&lt;&gt;"",Erfassungsformular!H24,"")</f>
        <v/>
      </c>
      <c r="F17" s="41" t="str">
        <f>IF(Erfassungsformular!I24&lt;&gt;"",Erfassungsformular!I24,"")</f>
        <v/>
      </c>
      <c r="G17" s="21"/>
      <c r="H17" s="40" t="str">
        <f>IF(Erfassungsformular!K24&lt;&gt;"",Erfassungsformular!K24,"")</f>
        <v/>
      </c>
      <c r="I17" s="42" t="str">
        <f>IF(Erfassungsformular!L24&lt;&gt;"",Erfassungsformular!L24,"")</f>
        <v/>
      </c>
      <c r="J17" s="43" t="str">
        <f>IF(Erfassungsformular!M24&lt;&gt;"",Erfassungsformular!M24,"")</f>
        <v/>
      </c>
      <c r="K17" s="43" t="str">
        <f>IF(ISERROR(VLOOKUP(Erfassungsformular!N24,Altersklasse!A:B,1,FALSE)),"",VLOOKUP(Erfassungsformular!N24,Altersklasse!A:B,2,FALSE))</f>
        <v/>
      </c>
      <c r="L17" s="22" t="str">
        <f>IF(ISERROR(VLOOKUP(Erfassungsformular!O24,Disziplinen!A:B,1,FALSE)),"",VLOOKUP(Erfassungsformular!O24,Disziplinen!A:B,2,FALSE))</f>
        <v/>
      </c>
      <c r="M17" s="43" t="str">
        <f>IF(Erfassungsformular!P24&lt;&gt;"",Erfassungsformular!P24,"")</f>
        <v/>
      </c>
    </row>
    <row r="18" spans="1:13" x14ac:dyDescent="0.25">
      <c r="A18" s="22">
        <f>IF(Erfassungsformular!A25&lt;&gt;"",Erfassungsformular!A25)</f>
        <v>17</v>
      </c>
      <c r="B18" s="19" t="str">
        <f>IF(Erfassungsformular!B25&lt;&gt;"",Erfassungsformular!B25,"")</f>
        <v/>
      </c>
      <c r="C18" s="41" t="str">
        <f>IF(Erfassungsformular!D25&lt;&gt;"",Erfassungsformular!D25,"")</f>
        <v/>
      </c>
      <c r="D18" s="41" t="str">
        <f>IF(Erfassungsformular!F25&lt;&gt;"",Erfassungsformular!F25,"")</f>
        <v/>
      </c>
      <c r="E18" s="41" t="str">
        <f>IF(Erfassungsformular!H25&lt;&gt;"",Erfassungsformular!H25,"")</f>
        <v/>
      </c>
      <c r="F18" s="41" t="str">
        <f>IF(Erfassungsformular!I25&lt;&gt;"",Erfassungsformular!I25,"")</f>
        <v/>
      </c>
      <c r="G18" s="21"/>
      <c r="H18" s="40" t="str">
        <f>IF(Erfassungsformular!K25&lt;&gt;"",Erfassungsformular!K25,"")</f>
        <v/>
      </c>
      <c r="I18" s="42" t="str">
        <f>IF(Erfassungsformular!L25&lt;&gt;"",Erfassungsformular!L25,"")</f>
        <v/>
      </c>
      <c r="J18" s="43" t="str">
        <f>IF(Erfassungsformular!M25&lt;&gt;"",Erfassungsformular!M25,"")</f>
        <v/>
      </c>
      <c r="K18" s="43" t="str">
        <f>IF(ISERROR(VLOOKUP(Erfassungsformular!N25,Altersklasse!A:B,1,FALSE)),"",VLOOKUP(Erfassungsformular!N25,Altersklasse!A:B,2,FALSE))</f>
        <v/>
      </c>
      <c r="L18" s="22" t="str">
        <f>IF(ISERROR(VLOOKUP(Erfassungsformular!O25,Disziplinen!A:B,1,FALSE)),"",VLOOKUP(Erfassungsformular!O25,Disziplinen!A:B,2,FALSE))</f>
        <v/>
      </c>
      <c r="M18" s="43" t="str">
        <f>IF(Erfassungsformular!P25&lt;&gt;"",Erfassungsformular!P25,"")</f>
        <v/>
      </c>
    </row>
    <row r="19" spans="1:13" x14ac:dyDescent="0.25">
      <c r="A19" s="22">
        <f>IF(Erfassungsformular!A26&lt;&gt;"",Erfassungsformular!A26)</f>
        <v>18</v>
      </c>
      <c r="B19" s="19" t="str">
        <f>IF(Erfassungsformular!B26&lt;&gt;"",Erfassungsformular!B26,"")</f>
        <v/>
      </c>
      <c r="C19" s="41" t="str">
        <f>IF(Erfassungsformular!D26&lt;&gt;"",Erfassungsformular!D26,"")</f>
        <v/>
      </c>
      <c r="D19" s="41" t="str">
        <f>IF(Erfassungsformular!F26&lt;&gt;"",Erfassungsformular!F26,"")</f>
        <v/>
      </c>
      <c r="E19" s="41" t="str">
        <f>IF(Erfassungsformular!H26&lt;&gt;"",Erfassungsformular!H26,"")</f>
        <v/>
      </c>
      <c r="F19" s="41" t="str">
        <f>IF(Erfassungsformular!I26&lt;&gt;"",Erfassungsformular!I26,"")</f>
        <v/>
      </c>
      <c r="G19" s="21"/>
      <c r="H19" s="40" t="str">
        <f>IF(Erfassungsformular!K26&lt;&gt;"",Erfassungsformular!K26,"")</f>
        <v/>
      </c>
      <c r="I19" s="42" t="str">
        <f>IF(Erfassungsformular!L26&lt;&gt;"",Erfassungsformular!L26,"")</f>
        <v/>
      </c>
      <c r="J19" s="43" t="str">
        <f>IF(Erfassungsformular!M26&lt;&gt;"",Erfassungsformular!M26,"")</f>
        <v/>
      </c>
      <c r="K19" s="43" t="str">
        <f>IF(ISERROR(VLOOKUP(Erfassungsformular!N26,Altersklasse!A:B,1,FALSE)),"",VLOOKUP(Erfassungsformular!N26,Altersklasse!A:B,2,FALSE))</f>
        <v/>
      </c>
      <c r="L19" s="22" t="str">
        <f>IF(ISERROR(VLOOKUP(Erfassungsformular!O26,Disziplinen!A:B,1,FALSE)),"",VLOOKUP(Erfassungsformular!O26,Disziplinen!A:B,2,FALSE))</f>
        <v/>
      </c>
      <c r="M19" s="43" t="str">
        <f>IF(Erfassungsformular!P26&lt;&gt;"",Erfassungsformular!P26,"")</f>
        <v/>
      </c>
    </row>
    <row r="20" spans="1:13" x14ac:dyDescent="0.25">
      <c r="A20" s="22">
        <f>IF(Erfassungsformular!A27&lt;&gt;"",Erfassungsformular!A27)</f>
        <v>19</v>
      </c>
      <c r="B20" s="19" t="str">
        <f>IF(Erfassungsformular!B27&lt;&gt;"",Erfassungsformular!B27,"")</f>
        <v/>
      </c>
      <c r="C20" s="41" t="str">
        <f>IF(Erfassungsformular!D27&lt;&gt;"",Erfassungsformular!D27,"")</f>
        <v/>
      </c>
      <c r="D20" s="41" t="str">
        <f>IF(Erfassungsformular!F27&lt;&gt;"",Erfassungsformular!F27,"")</f>
        <v/>
      </c>
      <c r="E20" s="41" t="str">
        <f>IF(Erfassungsformular!H27&lt;&gt;"",Erfassungsformular!H27,"")</f>
        <v/>
      </c>
      <c r="F20" s="41" t="str">
        <f>IF(Erfassungsformular!I27&lt;&gt;"",Erfassungsformular!I27,"")</f>
        <v/>
      </c>
      <c r="G20" s="21"/>
      <c r="H20" s="40" t="str">
        <f>IF(Erfassungsformular!K27&lt;&gt;"",Erfassungsformular!K27,"")</f>
        <v/>
      </c>
      <c r="I20" s="42" t="str">
        <f>IF(Erfassungsformular!L27&lt;&gt;"",Erfassungsformular!L27,"")</f>
        <v/>
      </c>
      <c r="J20" s="43" t="str">
        <f>IF(Erfassungsformular!M27&lt;&gt;"",Erfassungsformular!M27,"")</f>
        <v/>
      </c>
      <c r="K20" s="43" t="str">
        <f>IF(ISERROR(VLOOKUP(Erfassungsformular!N27,Altersklasse!A:B,1,FALSE)),"",VLOOKUP(Erfassungsformular!N27,Altersklasse!A:B,2,FALSE))</f>
        <v/>
      </c>
      <c r="L20" s="22" t="str">
        <f>IF(ISERROR(VLOOKUP(Erfassungsformular!O27,Disziplinen!A:B,1,FALSE)),"",VLOOKUP(Erfassungsformular!O27,Disziplinen!A:B,2,FALSE))</f>
        <v/>
      </c>
      <c r="M20" s="43" t="str">
        <f>IF(Erfassungsformular!P27&lt;&gt;"",Erfassungsformular!P27,"")</f>
        <v/>
      </c>
    </row>
  </sheetData>
  <pageMargins left="0.23622047244094491" right="0.23622047244094491" top="0.39370078740157483" bottom="0.39370078740157483" header="0.31496062992125984" footer="0.31496062992125984"/>
  <pageSetup paperSize="9" scale="88" fitToHeight="2" orientation="landscape" r:id="rId1"/>
  <headerFooter>
    <oddFooter>&amp;CAusgabe für AcroScore</oddFooter>
  </headerFooter>
  <ignoredErrors>
    <ignoredError sqref="B3:B20 B2 M2 J2:L2 H2:I2 C2 D2 E2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2"/>
  <sheetViews>
    <sheetView workbookViewId="0">
      <selection activeCell="D40" sqref="D40"/>
    </sheetView>
  </sheetViews>
  <sheetFormatPr baseColWidth="10" defaultRowHeight="13.2" x14ac:dyDescent="0.25"/>
  <cols>
    <col min="1" max="2" width="22.33203125" customWidth="1"/>
  </cols>
  <sheetData>
    <row r="1" spans="1:2" x14ac:dyDescent="0.25">
      <c r="A1" t="s">
        <v>105</v>
      </c>
      <c r="B1" t="str">
        <f>IF(Erfassungsformular!F4&lt;&gt;"",Erfassungsformular!F4,"")</f>
        <v/>
      </c>
    </row>
    <row r="2" spans="1:2" x14ac:dyDescent="0.25">
      <c r="A2" t="s">
        <v>104</v>
      </c>
      <c r="B2" t="s">
        <v>0</v>
      </c>
    </row>
    <row r="3" spans="1:2" x14ac:dyDescent="0.25">
      <c r="A3" t="str">
        <f>IF(Erfassungsformular!B34="Ja",Erfassungsformular!D34,"")</f>
        <v/>
      </c>
      <c r="B3" t="str">
        <f>IF(A3&lt;&gt;"",Erfassungsformular!$F$3,"")</f>
        <v/>
      </c>
    </row>
    <row r="4" spans="1:2" x14ac:dyDescent="0.25">
      <c r="A4" t="str">
        <f>IF(Erfassungsformular!B35="Ja",Erfassungsformular!D35,"")</f>
        <v/>
      </c>
      <c r="B4" t="str">
        <f>IF(A4&lt;&gt;"",Erfassungsformular!$F$3,"")</f>
        <v/>
      </c>
    </row>
    <row r="5" spans="1:2" x14ac:dyDescent="0.25">
      <c r="A5" t="str">
        <f>IF(Erfassungsformular!B36="Ja",Erfassungsformular!D36,"")</f>
        <v/>
      </c>
      <c r="B5" t="str">
        <f>IF(A5&lt;&gt;"",Erfassungsformular!$F$3,"")</f>
        <v/>
      </c>
    </row>
    <row r="6" spans="1:2" x14ac:dyDescent="0.25">
      <c r="A6" t="str">
        <f>IF(Erfassungsformular!B37="Ja",Erfassungsformular!D37,"")</f>
        <v/>
      </c>
      <c r="B6" t="str">
        <f>IF(A6&lt;&gt;"",Erfassungsformular!$F$3,"")</f>
        <v/>
      </c>
    </row>
    <row r="7" spans="1:2" x14ac:dyDescent="0.25">
      <c r="A7" t="str">
        <f>IF(Erfassungsformular!B38="Ja",Erfassungsformular!D38,"")</f>
        <v/>
      </c>
      <c r="B7" t="str">
        <f>IF(A7&lt;&gt;"",Erfassungsformular!$F$3,"")</f>
        <v/>
      </c>
    </row>
    <row r="8" spans="1:2" x14ac:dyDescent="0.25">
      <c r="A8" t="str">
        <f>IF(Erfassungsformular!B39="Ja",Erfassungsformular!D39,"")</f>
        <v/>
      </c>
      <c r="B8" t="str">
        <f>IF(A8&lt;&gt;"",Erfassungsformular!$F$3,"")</f>
        <v/>
      </c>
    </row>
    <row r="9" spans="1:2" x14ac:dyDescent="0.25">
      <c r="A9" t="str">
        <f>IF(Erfassungsformular!B40="Ja",Erfassungsformular!D40,"")</f>
        <v/>
      </c>
      <c r="B9" t="str">
        <f>IF(A9&lt;&gt;"",Erfassungsformular!$F$3,"")</f>
        <v/>
      </c>
    </row>
    <row r="10" spans="1:2" x14ac:dyDescent="0.25">
      <c r="A10" t="str">
        <f>IF(Erfassungsformular!B41="Ja",Erfassungsformular!D41,"")</f>
        <v/>
      </c>
      <c r="B10" t="str">
        <f>IF(A10&lt;&gt;"",Erfassungsformular!$F$3,"")</f>
        <v/>
      </c>
    </row>
    <row r="11" spans="1:2" x14ac:dyDescent="0.25">
      <c r="A11" t="str">
        <f>IF(Erfassungsformular!B42="Ja",Erfassungsformular!D42,"")</f>
        <v/>
      </c>
      <c r="B11" t="str">
        <f>IF(A11&lt;&gt;"",Erfassungsformular!$F$3,"")</f>
        <v/>
      </c>
    </row>
    <row r="12" spans="1:2" x14ac:dyDescent="0.25">
      <c r="A12" t="str">
        <f>IF(Erfassungsformular!B43="Ja",Erfassungsformular!D43,"")</f>
        <v/>
      </c>
      <c r="B12" t="str">
        <f>IF(A12&lt;&gt;"",Erfassungsformular!$F$3,"")</f>
        <v/>
      </c>
    </row>
  </sheetData>
  <sheetProtection algorithmName="SHA-512" hashValue="m6NVoMqDZVU/PJ7fnevm3u4EB4k1VAdhk1TYCqeb0I/e0VwQBWxlcBNzkLeCbdjTlchKHWSfOxT95ZqFoaxCVA==" saltValue="4Ol84dUYP00/KSBdvPwQog==" spinCount="100000" sheet="1" objects="1" scenarios="1"/>
  <pageMargins left="0.7" right="0.7" top="0.78740157499999996" bottom="0.78740157499999996" header="0.3" footer="0.3"/>
  <ignoredErrors>
    <ignoredError sqref="B1 A3:B12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zoomScaleNormal="100" workbookViewId="0">
      <selection activeCell="F24" sqref="F24"/>
    </sheetView>
  </sheetViews>
  <sheetFormatPr baseColWidth="10" defaultColWidth="11.5546875" defaultRowHeight="13.2" x14ac:dyDescent="0.25"/>
  <cols>
    <col min="1" max="3" width="5.5546875" customWidth="1"/>
    <col min="4" max="4" width="20" customWidth="1"/>
    <col min="5" max="5" width="5.5546875" customWidth="1"/>
    <col min="6" max="6" width="20" customWidth="1"/>
    <col min="7" max="7" width="5.5546875" customWidth="1"/>
    <col min="8" max="8" width="20" customWidth="1"/>
    <col min="9" max="9" width="5.5546875" hidden="1" customWidth="1"/>
    <col min="10" max="10" width="20" hidden="1" customWidth="1"/>
    <col min="11" max="11" width="20" customWidth="1"/>
    <col min="12" max="12" width="5.5546875" customWidth="1"/>
    <col min="14" max="14" width="13.88671875" customWidth="1"/>
    <col min="15" max="15" width="15.44140625" customWidth="1"/>
  </cols>
  <sheetData>
    <row r="1" spans="1:16" ht="24.6" x14ac:dyDescent="0.4">
      <c r="A1" s="83" t="s">
        <v>48</v>
      </c>
      <c r="B1" s="83"/>
      <c r="C1" s="83"/>
      <c r="D1" s="83"/>
      <c r="E1" s="84"/>
      <c r="F1" s="84"/>
      <c r="G1" s="84"/>
      <c r="H1" s="84"/>
      <c r="I1" s="134"/>
      <c r="J1" s="135"/>
      <c r="K1" s="135"/>
      <c r="L1" s="135"/>
      <c r="M1" s="6"/>
      <c r="N1" s="7"/>
      <c r="O1" s="7"/>
      <c r="P1" s="8"/>
    </row>
    <row r="2" spans="1:16" ht="66.599999999999994" customHeight="1" x14ac:dyDescent="0.3">
      <c r="A2" s="142" t="s">
        <v>61</v>
      </c>
      <c r="B2" s="142"/>
      <c r="C2" s="142"/>
      <c r="D2" s="142"/>
      <c r="E2" s="116"/>
      <c r="F2" s="116"/>
      <c r="G2" s="116"/>
      <c r="H2" s="116"/>
      <c r="I2" s="134"/>
      <c r="J2" s="135"/>
      <c r="K2" s="135"/>
      <c r="L2" s="136"/>
      <c r="M2" s="9"/>
      <c r="N2" s="10"/>
      <c r="O2" s="10"/>
      <c r="P2" s="11"/>
    </row>
    <row r="3" spans="1:16" x14ac:dyDescent="0.25">
      <c r="A3" s="127" t="s">
        <v>42</v>
      </c>
      <c r="B3" s="128"/>
      <c r="C3" s="128"/>
      <c r="D3" s="143"/>
      <c r="E3" s="57"/>
      <c r="F3" s="144"/>
      <c r="G3" s="129"/>
      <c r="H3" s="129"/>
      <c r="I3" s="129"/>
      <c r="J3" s="130"/>
      <c r="K3" s="59" t="s">
        <v>21</v>
      </c>
      <c r="L3" s="145" t="s">
        <v>20</v>
      </c>
      <c r="M3" s="145"/>
      <c r="N3" s="145"/>
      <c r="O3" s="145"/>
      <c r="P3" s="145"/>
    </row>
    <row r="4" spans="1:16" x14ac:dyDescent="0.25">
      <c r="A4" s="108" t="s">
        <v>7</v>
      </c>
      <c r="B4" s="108"/>
      <c r="C4" s="108"/>
      <c r="D4" s="108"/>
      <c r="E4" s="47"/>
      <c r="F4" s="122"/>
      <c r="G4" s="123"/>
      <c r="H4" s="139"/>
      <c r="I4" s="139"/>
      <c r="J4" s="140"/>
      <c r="K4" s="12"/>
      <c r="L4" s="132"/>
      <c r="M4" s="133"/>
      <c r="N4" s="133"/>
      <c r="O4" s="133"/>
      <c r="P4" s="133"/>
    </row>
    <row r="5" spans="1:16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4"/>
      <c r="M5" s="13"/>
      <c r="N5" s="13"/>
      <c r="O5" s="13"/>
      <c r="P5" s="13"/>
    </row>
    <row r="6" spans="1:16" ht="21" x14ac:dyDescent="0.25">
      <c r="A6" s="14" t="s">
        <v>6</v>
      </c>
      <c r="B6" s="14" t="s">
        <v>51</v>
      </c>
      <c r="C6" s="14" t="s">
        <v>44</v>
      </c>
      <c r="D6" s="14" t="s">
        <v>80</v>
      </c>
      <c r="E6" s="14" t="s">
        <v>44</v>
      </c>
      <c r="F6" s="14" t="s">
        <v>81</v>
      </c>
      <c r="G6" s="14" t="s">
        <v>44</v>
      </c>
      <c r="H6" s="14" t="s">
        <v>82</v>
      </c>
      <c r="I6" s="14" t="s">
        <v>44</v>
      </c>
      <c r="J6" s="14" t="s">
        <v>96</v>
      </c>
      <c r="K6" s="16" t="s">
        <v>0</v>
      </c>
      <c r="L6" s="16" t="s">
        <v>37</v>
      </c>
      <c r="M6" s="16" t="s">
        <v>22</v>
      </c>
      <c r="N6" s="16" t="s">
        <v>87</v>
      </c>
      <c r="O6" s="16" t="s">
        <v>88</v>
      </c>
      <c r="P6" s="16" t="s">
        <v>38</v>
      </c>
    </row>
    <row r="7" spans="1:16" x14ac:dyDescent="0.25">
      <c r="A7" s="18">
        <v>0</v>
      </c>
      <c r="B7" s="18" t="s">
        <v>49</v>
      </c>
      <c r="C7" s="18" t="s">
        <v>45</v>
      </c>
      <c r="D7" s="18" t="s">
        <v>16</v>
      </c>
      <c r="E7" s="18" t="s">
        <v>46</v>
      </c>
      <c r="F7" s="18" t="s">
        <v>41</v>
      </c>
      <c r="G7" s="18" t="s">
        <v>47</v>
      </c>
      <c r="H7" s="18" t="s">
        <v>17</v>
      </c>
      <c r="I7" s="18"/>
      <c r="J7" s="18"/>
      <c r="K7" s="18" t="s">
        <v>76</v>
      </c>
      <c r="L7" s="20"/>
      <c r="M7" s="20" t="s">
        <v>23</v>
      </c>
      <c r="N7" s="20" t="s">
        <v>12</v>
      </c>
      <c r="O7" s="20" t="s">
        <v>1</v>
      </c>
      <c r="P7" s="20" t="s">
        <v>39</v>
      </c>
    </row>
    <row r="8" spans="1:16" x14ac:dyDescent="0.25">
      <c r="A8" s="21" t="s">
        <v>59</v>
      </c>
      <c r="B8" s="18" t="s">
        <v>50</v>
      </c>
      <c r="C8" s="18" t="s">
        <v>52</v>
      </c>
      <c r="D8" s="18" t="s">
        <v>97</v>
      </c>
      <c r="E8" s="18" t="s">
        <v>53</v>
      </c>
      <c r="F8" s="18" t="s">
        <v>98</v>
      </c>
      <c r="G8" s="18" t="s">
        <v>54</v>
      </c>
      <c r="H8" s="18" t="s">
        <v>99</v>
      </c>
      <c r="I8" s="18" t="s">
        <v>95</v>
      </c>
      <c r="J8" s="18" t="s">
        <v>100</v>
      </c>
      <c r="K8" s="18" t="s">
        <v>55</v>
      </c>
      <c r="L8" s="20"/>
      <c r="M8" s="20" t="s">
        <v>56</v>
      </c>
      <c r="N8" s="20" t="s">
        <v>85</v>
      </c>
      <c r="O8" s="18" t="s">
        <v>5</v>
      </c>
      <c r="P8" s="20" t="s">
        <v>58</v>
      </c>
    </row>
    <row r="9" spans="1:16" x14ac:dyDescent="0.25">
      <c r="A9" s="22">
        <f>IF(Erfassungsformular!A9&lt;&gt;"",Erfassungsformular!A9)</f>
        <v>1</v>
      </c>
      <c r="B9" s="39" t="str">
        <f>IF(Erfassungsformular!B9&lt;&gt;"",Erfassungsformular!B9,"")</f>
        <v/>
      </c>
      <c r="C9" s="40" t="str">
        <f>IF(Erfassungsformular!C9&lt;&gt;"",Erfassungsformular!C9,"")</f>
        <v/>
      </c>
      <c r="D9" s="41" t="str">
        <f>IF(Erfassungsformular!D9&lt;&gt;"",Erfassungsformular!D9,"")</f>
        <v/>
      </c>
      <c r="E9" s="41" t="str">
        <f>IF(Erfassungsformular!E9&lt;&gt;"",Erfassungsformular!E9,"")</f>
        <v/>
      </c>
      <c r="F9" s="41" t="str">
        <f>IF(Erfassungsformular!F9&lt;&gt;"",Erfassungsformular!F9,"")</f>
        <v/>
      </c>
      <c r="G9" s="41" t="str">
        <f>IF(Erfassungsformular!G9&lt;&gt;"",Erfassungsformular!G9,"")</f>
        <v/>
      </c>
      <c r="H9" s="41" t="str">
        <f>IF(Erfassungsformular!H9&lt;&gt;"",Erfassungsformular!H9,"")</f>
        <v/>
      </c>
      <c r="I9" s="41" t="str">
        <f>IF(Erfassungsformular!I9&lt;&gt;"",Erfassungsformular!I9,"")</f>
        <v/>
      </c>
      <c r="J9" s="41" t="str">
        <f>IF(Erfassungsformular!J10&lt;&gt;"",Erfassungsformular!J10,"")</f>
        <v/>
      </c>
      <c r="K9" s="40" t="str">
        <f>IF(Erfassungsformular!K9&lt;&gt;"",Erfassungsformular!K9,"")</f>
        <v/>
      </c>
      <c r="L9" s="42" t="str">
        <f>IF(Erfassungsformular!L9&lt;&gt;"",Erfassungsformular!L9,"")</f>
        <v/>
      </c>
      <c r="M9" s="43" t="str">
        <f>IF(Erfassungsformular!M9&lt;&gt;"",Erfassungsformular!M9,"")</f>
        <v/>
      </c>
      <c r="N9" s="43" t="str">
        <f>IF(ISERROR(VLOOKUP(Erfassungsformular!N9,Altersklasse!A:B,1,FALSE)),"",VLOOKUP(Erfassungsformular!N9,Altersklasse!A:B,2,FALSE))</f>
        <v/>
      </c>
      <c r="O9" s="22" t="str">
        <f>IF(ISERROR(VLOOKUP(Erfassungsformular!O9,Disziplinen!A:B,1,FALSE)),"",VLOOKUP(Erfassungsformular!O9,Disziplinen!A:B,2,FALSE))</f>
        <v/>
      </c>
      <c r="P9" s="43" t="str">
        <f>IF(Erfassungsformular!P9&lt;&gt;"",Erfassungsformular!P9,"")</f>
        <v/>
      </c>
    </row>
    <row r="10" spans="1:16" x14ac:dyDescent="0.25">
      <c r="A10" s="22">
        <f>IF(Erfassungsformular!A10&lt;&gt;"",Erfassungsformular!A10)</f>
        <v>2</v>
      </c>
      <c r="B10" s="39" t="str">
        <f>IF(Erfassungsformular!B10&lt;&gt;"",Erfassungsformular!B10,"")</f>
        <v/>
      </c>
      <c r="C10" s="40" t="str">
        <f>IF(Erfassungsformular!C10&lt;&gt;"",Erfassungsformular!C10,"")</f>
        <v/>
      </c>
      <c r="D10" s="41" t="str">
        <f>IF(Erfassungsformular!D10&lt;&gt;"",Erfassungsformular!D10,"")</f>
        <v/>
      </c>
      <c r="E10" s="41" t="str">
        <f>IF(Erfassungsformular!E10&lt;&gt;"",Erfassungsformular!E10,"")</f>
        <v/>
      </c>
      <c r="F10" s="41" t="str">
        <f>IF(Erfassungsformular!F10&lt;&gt;"",Erfassungsformular!F10,"")</f>
        <v/>
      </c>
      <c r="G10" s="41" t="str">
        <f>IF(Erfassungsformular!G10&lt;&gt;"",Erfassungsformular!G10,"")</f>
        <v/>
      </c>
      <c r="H10" s="41" t="str">
        <f>IF(Erfassungsformular!H10&lt;&gt;"",Erfassungsformular!H10,"")</f>
        <v/>
      </c>
      <c r="I10" s="41" t="str">
        <f>IF(Erfassungsformular!I10&lt;&gt;"",Erfassungsformular!I10,"")</f>
        <v/>
      </c>
      <c r="J10" s="41" t="str">
        <f>IF(Erfassungsformular!J11&lt;&gt;"",Erfassungsformular!J11,"")</f>
        <v/>
      </c>
      <c r="K10" s="40" t="str">
        <f>IF(Erfassungsformular!K10&lt;&gt;"",Erfassungsformular!K10,"")</f>
        <v/>
      </c>
      <c r="L10" s="42" t="str">
        <f>IF(Erfassungsformular!L10&lt;&gt;"",Erfassungsformular!L10,"")</f>
        <v/>
      </c>
      <c r="M10" s="43" t="str">
        <f>IF(Erfassungsformular!M10&lt;&gt;"",Erfassungsformular!M10,"")</f>
        <v/>
      </c>
      <c r="N10" s="43" t="str">
        <f>IF(ISERROR(VLOOKUP(Erfassungsformular!N10,Altersklasse!A:B,1,FALSE)),"",VLOOKUP(Erfassungsformular!N10,Altersklasse!A:B,2,FALSE))</f>
        <v/>
      </c>
      <c r="O10" s="22" t="str">
        <f>IF(ISERROR(VLOOKUP(Erfassungsformular!O10,Disziplinen!A:B,1,FALSE)),"",VLOOKUP(Erfassungsformular!O10,Disziplinen!A:B,2,FALSE))</f>
        <v/>
      </c>
      <c r="P10" s="43" t="str">
        <f>IF(Erfassungsformular!P10&lt;&gt;"",Erfassungsformular!P10,"")</f>
        <v/>
      </c>
    </row>
    <row r="11" spans="1:16" x14ac:dyDescent="0.25">
      <c r="A11" s="22">
        <f>IF(Erfassungsformular!A11&lt;&gt;"",Erfassungsformular!A11)</f>
        <v>3</v>
      </c>
      <c r="B11" s="19" t="str">
        <f>IF(Erfassungsformular!B11&lt;&gt;"",Erfassungsformular!B11,"")</f>
        <v/>
      </c>
      <c r="C11" s="44" t="str">
        <f>IF(Erfassungsformular!C11&lt;&gt;"",Erfassungsformular!C11,"")</f>
        <v/>
      </c>
      <c r="D11" s="21" t="str">
        <f>IF(Erfassungsformular!D11&lt;&gt;"",Erfassungsformular!D11,"")</f>
        <v/>
      </c>
      <c r="E11" s="21" t="str">
        <f>IF(Erfassungsformular!E11&lt;&gt;"",Erfassungsformular!E11,"")</f>
        <v/>
      </c>
      <c r="F11" s="21" t="str">
        <f>IF(Erfassungsformular!F11&lt;&gt;"",Erfassungsformular!F11,"")</f>
        <v/>
      </c>
      <c r="G11" s="21" t="str">
        <f>IF(Erfassungsformular!G11&lt;&gt;"",Erfassungsformular!G11,"")</f>
        <v/>
      </c>
      <c r="H11" s="21" t="str">
        <f>IF(Erfassungsformular!H11&lt;&gt;"",Erfassungsformular!H11,"")</f>
        <v/>
      </c>
      <c r="I11" s="21" t="str">
        <f>IF(Erfassungsformular!I11&lt;&gt;"",Erfassungsformular!I11,"")</f>
        <v/>
      </c>
      <c r="J11" s="21" t="str">
        <f>IF(Erfassungsformular!J12&lt;&gt;"",Erfassungsformular!J12,"")</f>
        <v/>
      </c>
      <c r="K11" s="44" t="str">
        <f>IF(Erfassungsformular!K11&lt;&gt;"",Erfassungsformular!K11,"")</f>
        <v/>
      </c>
      <c r="L11" s="20" t="str">
        <f>IF(Erfassungsformular!L11&lt;&gt;"",Erfassungsformular!L11,"")</f>
        <v/>
      </c>
      <c r="M11" s="43" t="str">
        <f>IF(Erfassungsformular!M11&lt;&gt;"",Erfassungsformular!M11,"")</f>
        <v/>
      </c>
      <c r="N11" s="43" t="str">
        <f>IF(ISERROR(VLOOKUP(Erfassungsformular!N11,Altersklasse!A:B,1,FALSE)),"",VLOOKUP(Erfassungsformular!N11,Altersklasse!A:B,2,FALSE))</f>
        <v/>
      </c>
      <c r="O11" s="22" t="str">
        <f>IF(ISERROR(VLOOKUP(Erfassungsformular!O11,Disziplinen!A:B,1,FALSE)),"",VLOOKUP(Erfassungsformular!O11,Disziplinen!A:B,2,FALSE))</f>
        <v/>
      </c>
      <c r="P11" s="43" t="str">
        <f>IF(Erfassungsformular!P11&lt;&gt;"",Erfassungsformular!P11,"")</f>
        <v/>
      </c>
    </row>
    <row r="12" spans="1:16" x14ac:dyDescent="0.25">
      <c r="A12" s="22">
        <f>IF(Erfassungsformular!A12&lt;&gt;"",Erfassungsformular!A12)</f>
        <v>4</v>
      </c>
      <c r="B12" s="19" t="str">
        <f>IF(Erfassungsformular!B12&lt;&gt;"",Erfassungsformular!B12,"")</f>
        <v/>
      </c>
      <c r="C12" s="44" t="str">
        <f>IF(Erfassungsformular!C12&lt;&gt;"",Erfassungsformular!C12,"")</f>
        <v/>
      </c>
      <c r="D12" s="21" t="str">
        <f>IF(Erfassungsformular!D12&lt;&gt;"",Erfassungsformular!D12,"")</f>
        <v/>
      </c>
      <c r="E12" s="21" t="str">
        <f>IF(Erfassungsformular!E12&lt;&gt;"",Erfassungsformular!E12,"")</f>
        <v/>
      </c>
      <c r="F12" s="21" t="str">
        <f>IF(Erfassungsformular!F12&lt;&gt;"",Erfassungsformular!F12,"")</f>
        <v/>
      </c>
      <c r="G12" s="21" t="str">
        <f>IF(Erfassungsformular!G12&lt;&gt;"",Erfassungsformular!G12,"")</f>
        <v/>
      </c>
      <c r="H12" s="21" t="str">
        <f>IF(Erfassungsformular!H12&lt;&gt;"",Erfassungsformular!H12,"")</f>
        <v/>
      </c>
      <c r="I12" s="21" t="str">
        <f>IF(Erfassungsformular!I12&lt;&gt;"",Erfassungsformular!I12,"")</f>
        <v/>
      </c>
      <c r="J12" s="21" t="str">
        <f>IF(Erfassungsformular!J13&lt;&gt;"",Erfassungsformular!J13,"")</f>
        <v/>
      </c>
      <c r="K12" s="44" t="str">
        <f>IF(Erfassungsformular!K12&lt;&gt;"",Erfassungsformular!K12,"")</f>
        <v/>
      </c>
      <c r="L12" s="20" t="str">
        <f>IF(Erfassungsformular!L12&lt;&gt;"",Erfassungsformular!L12,"")</f>
        <v/>
      </c>
      <c r="M12" s="43" t="str">
        <f>IF(Erfassungsformular!M12&lt;&gt;"",Erfassungsformular!M12,"")</f>
        <v/>
      </c>
      <c r="N12" s="43" t="str">
        <f>IF(ISERROR(VLOOKUP(Erfassungsformular!N12,Altersklasse!A:B,1,FALSE)),"",VLOOKUP(Erfassungsformular!N12,Altersklasse!A:B,2,FALSE))</f>
        <v/>
      </c>
      <c r="O12" s="22" t="str">
        <f>IF(ISERROR(VLOOKUP(Erfassungsformular!O12,Disziplinen!A:B,1,FALSE)),"",VLOOKUP(Erfassungsformular!O12,Disziplinen!A:B,2,FALSE))</f>
        <v/>
      </c>
      <c r="P12" s="43" t="str">
        <f>IF(Erfassungsformular!P12&lt;&gt;"",Erfassungsformular!P12,"")</f>
        <v/>
      </c>
    </row>
    <row r="13" spans="1:16" x14ac:dyDescent="0.25">
      <c r="A13" s="22">
        <f>IF(Erfassungsformular!A13&lt;&gt;"",Erfassungsformular!A13)</f>
        <v>5</v>
      </c>
      <c r="B13" s="19" t="str">
        <f>IF(Erfassungsformular!B13&lt;&gt;"",Erfassungsformular!B13,"")</f>
        <v/>
      </c>
      <c r="C13" s="44" t="str">
        <f>IF(Erfassungsformular!C13&lt;&gt;"",Erfassungsformular!C13,"")</f>
        <v/>
      </c>
      <c r="D13" s="21" t="str">
        <f>IF(Erfassungsformular!D13&lt;&gt;"",Erfassungsformular!D13,"")</f>
        <v/>
      </c>
      <c r="E13" s="21" t="str">
        <f>IF(Erfassungsformular!E13&lt;&gt;"",Erfassungsformular!E13,"")</f>
        <v/>
      </c>
      <c r="F13" s="21" t="str">
        <f>IF(Erfassungsformular!F13&lt;&gt;"",Erfassungsformular!F13,"")</f>
        <v/>
      </c>
      <c r="G13" s="21" t="str">
        <f>IF(Erfassungsformular!G13&lt;&gt;"",Erfassungsformular!G13,"")</f>
        <v/>
      </c>
      <c r="H13" s="21" t="str">
        <f>IF(Erfassungsformular!H13&lt;&gt;"",Erfassungsformular!H13,"")</f>
        <v/>
      </c>
      <c r="I13" s="21" t="str">
        <f>IF(Erfassungsformular!I13&lt;&gt;"",Erfassungsformular!I13,"")</f>
        <v/>
      </c>
      <c r="J13" s="21" t="str">
        <f>IF(Erfassungsformular!J14&lt;&gt;"",Erfassungsformular!J14,"")</f>
        <v/>
      </c>
      <c r="K13" s="44" t="str">
        <f>IF(Erfassungsformular!K13&lt;&gt;"",Erfassungsformular!K13,"")</f>
        <v/>
      </c>
      <c r="L13" s="20" t="str">
        <f>IF(Erfassungsformular!L13&lt;&gt;"",Erfassungsformular!L13,"")</f>
        <v/>
      </c>
      <c r="M13" s="43" t="str">
        <f>IF(Erfassungsformular!M13&lt;&gt;"",Erfassungsformular!M13,"")</f>
        <v/>
      </c>
      <c r="N13" s="43" t="str">
        <f>IF(ISERROR(VLOOKUP(Erfassungsformular!N13,Altersklasse!A:B,1,FALSE)),"",VLOOKUP(Erfassungsformular!N13,Altersklasse!A:B,2,FALSE))</f>
        <v/>
      </c>
      <c r="O13" s="22" t="str">
        <f>IF(ISERROR(VLOOKUP(Erfassungsformular!O13,Disziplinen!A:B,1,FALSE)),"",VLOOKUP(Erfassungsformular!O13,Disziplinen!A:B,2,FALSE))</f>
        <v/>
      </c>
      <c r="P13" s="43" t="str">
        <f>IF(Erfassungsformular!P13&lt;&gt;"",Erfassungsformular!P13,"")</f>
        <v/>
      </c>
    </row>
    <row r="14" spans="1:16" x14ac:dyDescent="0.25">
      <c r="A14" s="22">
        <f>IF(Erfassungsformular!A14&lt;&gt;"",Erfassungsformular!A14)</f>
        <v>6</v>
      </c>
      <c r="B14" s="19" t="str">
        <f>IF(Erfassungsformular!B14&lt;&gt;"",Erfassungsformular!B14,"")</f>
        <v/>
      </c>
      <c r="C14" s="44" t="str">
        <f>IF(Erfassungsformular!C14&lt;&gt;"",Erfassungsformular!C14,"")</f>
        <v/>
      </c>
      <c r="D14" s="21" t="str">
        <f>IF(Erfassungsformular!D14&lt;&gt;"",Erfassungsformular!D14,"")</f>
        <v/>
      </c>
      <c r="E14" s="21" t="str">
        <f>IF(Erfassungsformular!E14&lt;&gt;"",Erfassungsformular!E14,"")</f>
        <v/>
      </c>
      <c r="F14" s="21" t="str">
        <f>IF(Erfassungsformular!F14&lt;&gt;"",Erfassungsformular!F14,"")</f>
        <v/>
      </c>
      <c r="G14" s="21" t="str">
        <f>IF(Erfassungsformular!G14&lt;&gt;"",Erfassungsformular!G14,"")</f>
        <v/>
      </c>
      <c r="H14" s="21" t="str">
        <f>IF(Erfassungsformular!H14&lt;&gt;"",Erfassungsformular!H14,"")</f>
        <v/>
      </c>
      <c r="I14" s="21" t="str">
        <f>IF(Erfassungsformular!I14&lt;&gt;"",Erfassungsformular!I14,"")</f>
        <v/>
      </c>
      <c r="J14" s="21" t="e">
        <f>IF(Erfassungsformular!#REF!&lt;&gt;"",Erfassungsformular!#REF!,"")</f>
        <v>#REF!</v>
      </c>
      <c r="K14" s="44" t="str">
        <f>IF(Erfassungsformular!K14&lt;&gt;"",Erfassungsformular!K14,"")</f>
        <v/>
      </c>
      <c r="L14" s="20" t="str">
        <f>IF(Erfassungsformular!L14&lt;&gt;"",Erfassungsformular!L14,"")</f>
        <v/>
      </c>
      <c r="M14" s="43" t="str">
        <f>IF(Erfassungsformular!M14&lt;&gt;"",Erfassungsformular!M14,"")</f>
        <v/>
      </c>
      <c r="N14" s="43" t="str">
        <f>IF(ISERROR(VLOOKUP(Erfassungsformular!N14,Altersklasse!A:B,1,FALSE)),"",VLOOKUP(Erfassungsformular!N14,Altersklasse!A:B,2,FALSE))</f>
        <v/>
      </c>
      <c r="O14" s="22" t="str">
        <f>IF(ISERROR(VLOOKUP(Erfassungsformular!O15,Disziplinen!A:B,1,FALSE)),"",VLOOKUP(Erfassungsformular!O15,Disziplinen!A:B,2,FALSE))</f>
        <v/>
      </c>
      <c r="P14" s="43" t="str">
        <f>IF(Erfassungsformular!P14&lt;&gt;"",Erfassungsformular!P14,"")</f>
        <v/>
      </c>
    </row>
    <row r="15" spans="1:16" x14ac:dyDescent="0.25">
      <c r="A15" s="22">
        <f>IF(Erfassungsformular!A15&lt;&gt;"",Erfassungsformular!A15)</f>
        <v>7</v>
      </c>
      <c r="B15" s="19" t="str">
        <f>IF(Erfassungsformular!B15&lt;&gt;"",Erfassungsformular!B15,"")</f>
        <v/>
      </c>
      <c r="C15" s="44" t="e">
        <f>IF(Erfassungsformular!#REF!&lt;&gt;"",Erfassungsformular!#REF!,"")</f>
        <v>#REF!</v>
      </c>
      <c r="D15" s="21" t="e">
        <f>IF(Erfassungsformular!#REF!&lt;&gt;"",Erfassungsformular!#REF!,"")</f>
        <v>#REF!</v>
      </c>
      <c r="E15" s="21" t="e">
        <f>IF(Erfassungsformular!#REF!&lt;&gt;"",Erfassungsformular!#REF!,"")</f>
        <v>#REF!</v>
      </c>
      <c r="F15" s="21" t="e">
        <f>IF(Erfassungsformular!#REF!&lt;&gt;"",Erfassungsformular!#REF!,"")</f>
        <v>#REF!</v>
      </c>
      <c r="G15" s="21" t="e">
        <f>IF(Erfassungsformular!#REF!&lt;&gt;"",Erfassungsformular!#REF!,"")</f>
        <v>#REF!</v>
      </c>
      <c r="H15" s="21" t="e">
        <f>IF(Erfassungsformular!#REF!&lt;&gt;"",Erfassungsformular!#REF!,"")</f>
        <v>#REF!</v>
      </c>
      <c r="I15" s="21" t="e">
        <f>IF(Erfassungsformular!#REF!&lt;&gt;"",Erfassungsformular!#REF!,"")</f>
        <v>#REF!</v>
      </c>
      <c r="J15" s="21" t="e">
        <f>IF(Erfassungsformular!#REF!&lt;&gt;"",Erfassungsformular!#REF!,"")</f>
        <v>#REF!</v>
      </c>
      <c r="K15" s="44" t="e">
        <f>IF(Erfassungsformular!#REF!&lt;&gt;"",Erfassungsformular!#REF!,"")</f>
        <v>#REF!</v>
      </c>
      <c r="L15" s="20" t="e">
        <f>IF(Erfassungsformular!#REF!&lt;&gt;"",Erfassungsformular!#REF!,"")</f>
        <v>#REF!</v>
      </c>
      <c r="M15" s="43" t="e">
        <f>IF(Erfassungsformular!#REF!&lt;&gt;"",Erfassungsformular!#REF!,"")</f>
        <v>#REF!</v>
      </c>
      <c r="N15" s="43" t="str">
        <f>IF(ISERROR(VLOOKUP(Erfassungsformular!#REF!,Altersklasse!A:B,1,FALSE)),"",VLOOKUP(Erfassungsformular!#REF!,Altersklasse!A:B,2,FALSE))</f>
        <v/>
      </c>
      <c r="O15" s="22" t="str">
        <f>IF(ISERROR(VLOOKUP(Erfassungsformular!#REF!,Disziplinen!A:B,1,FALSE)),"",VLOOKUP(Erfassungsformular!#REF!,Disziplinen!A:B,2,FALSE))</f>
        <v/>
      </c>
      <c r="P15" s="43" t="e">
        <f>IF(Erfassungsformular!#REF!&lt;&gt;"",Erfassungsformular!#REF!,"")</f>
        <v>#REF!</v>
      </c>
    </row>
    <row r="16" spans="1:16" x14ac:dyDescent="0.25">
      <c r="A16" s="22">
        <f>IF(Erfassungsformular!A16&lt;&gt;"",Erfassungsformular!A16)</f>
        <v>8</v>
      </c>
      <c r="B16" s="19" t="str">
        <f>IF(Erfassungsformular!B16&lt;&gt;"",Erfassungsformular!B16,"")</f>
        <v/>
      </c>
      <c r="C16" s="44" t="e">
        <f>IF(Erfassungsformular!#REF!&lt;&gt;"",Erfassungsformular!#REF!,"")</f>
        <v>#REF!</v>
      </c>
      <c r="D16" s="21" t="e">
        <f>IF(Erfassungsformular!#REF!&lt;&gt;"",Erfassungsformular!#REF!,"")</f>
        <v>#REF!</v>
      </c>
      <c r="E16" s="21" t="e">
        <f>IF(Erfassungsformular!#REF!&lt;&gt;"",Erfassungsformular!#REF!,"")</f>
        <v>#REF!</v>
      </c>
      <c r="F16" s="21" t="e">
        <f>IF(Erfassungsformular!#REF!&lt;&gt;"",Erfassungsformular!#REF!,"")</f>
        <v>#REF!</v>
      </c>
      <c r="G16" s="21" t="e">
        <f>IF(Erfassungsformular!#REF!&lt;&gt;"",Erfassungsformular!#REF!,"")</f>
        <v>#REF!</v>
      </c>
      <c r="H16" s="21" t="e">
        <f>IF(Erfassungsformular!#REF!&lt;&gt;"",Erfassungsformular!#REF!,"")</f>
        <v>#REF!</v>
      </c>
      <c r="I16" s="21" t="e">
        <f>IF(Erfassungsformular!#REF!&lt;&gt;"",Erfassungsformular!#REF!,"")</f>
        <v>#REF!</v>
      </c>
      <c r="J16" s="21" t="e">
        <f>IF(Erfassungsformular!#REF!&lt;&gt;"",Erfassungsformular!#REF!,"")</f>
        <v>#REF!</v>
      </c>
      <c r="K16" s="44" t="e">
        <f>IF(Erfassungsformular!#REF!&lt;&gt;"",Erfassungsformular!#REF!,"")</f>
        <v>#REF!</v>
      </c>
      <c r="L16" s="20" t="e">
        <f>IF(Erfassungsformular!#REF!&lt;&gt;"",Erfassungsformular!#REF!,"")</f>
        <v>#REF!</v>
      </c>
      <c r="M16" s="43" t="e">
        <f>IF(Erfassungsformular!#REF!&lt;&gt;"",Erfassungsformular!#REF!,"")</f>
        <v>#REF!</v>
      </c>
      <c r="N16" s="43" t="str">
        <f>IF(ISERROR(VLOOKUP(Erfassungsformular!#REF!,Altersklasse!A:B,1,FALSE)),"",VLOOKUP(Erfassungsformular!#REF!,Altersklasse!A:B,2,FALSE))</f>
        <v/>
      </c>
      <c r="O16" s="22" t="str">
        <f>IF(ISERROR(VLOOKUP(Erfassungsformular!#REF!,Disziplinen!A:B,1,FALSE)),"",VLOOKUP(Erfassungsformular!#REF!,Disziplinen!A:B,2,FALSE))</f>
        <v/>
      </c>
      <c r="P16" s="43" t="e">
        <f>IF(Erfassungsformular!#REF!&lt;&gt;"",Erfassungsformular!#REF!,"")</f>
        <v>#REF!</v>
      </c>
    </row>
    <row r="17" spans="1:16" x14ac:dyDescent="0.25">
      <c r="A17" s="22">
        <f>IF(Erfassungsformular!A17&lt;&gt;"",Erfassungsformular!A17)</f>
        <v>9</v>
      </c>
      <c r="B17" s="19" t="str">
        <f>IF(Erfassungsformular!B17&lt;&gt;"",Erfassungsformular!B17,"")</f>
        <v/>
      </c>
      <c r="C17" s="44" t="e">
        <f>IF(Erfassungsformular!#REF!&lt;&gt;"",Erfassungsformular!#REF!,"")</f>
        <v>#REF!</v>
      </c>
      <c r="D17" s="21" t="e">
        <f>IF(Erfassungsformular!#REF!&lt;&gt;"",Erfassungsformular!#REF!,"")</f>
        <v>#REF!</v>
      </c>
      <c r="E17" s="21" t="e">
        <f>IF(Erfassungsformular!#REF!&lt;&gt;"",Erfassungsformular!#REF!,"")</f>
        <v>#REF!</v>
      </c>
      <c r="F17" s="21" t="e">
        <f>IF(Erfassungsformular!#REF!&lt;&gt;"",Erfassungsformular!#REF!,"")</f>
        <v>#REF!</v>
      </c>
      <c r="G17" s="21" t="e">
        <f>IF(Erfassungsformular!#REF!&lt;&gt;"",Erfassungsformular!#REF!,"")</f>
        <v>#REF!</v>
      </c>
      <c r="H17" s="21" t="e">
        <f>IF(Erfassungsformular!#REF!&lt;&gt;"",Erfassungsformular!#REF!,"")</f>
        <v>#REF!</v>
      </c>
      <c r="I17" s="21" t="e">
        <f>IF(Erfassungsformular!#REF!&lt;&gt;"",Erfassungsformular!#REF!,"")</f>
        <v>#REF!</v>
      </c>
      <c r="J17" s="21" t="e">
        <f>IF(Erfassungsformular!#REF!&lt;&gt;"",Erfassungsformular!#REF!,"")</f>
        <v>#REF!</v>
      </c>
      <c r="K17" s="44" t="e">
        <f>IF(Erfassungsformular!#REF!&lt;&gt;"",Erfassungsformular!#REF!,"")</f>
        <v>#REF!</v>
      </c>
      <c r="L17" s="20" t="e">
        <f>IF(Erfassungsformular!#REF!&lt;&gt;"",Erfassungsformular!#REF!,"")</f>
        <v>#REF!</v>
      </c>
      <c r="M17" s="43" t="e">
        <f>IF(Erfassungsformular!#REF!&lt;&gt;"",Erfassungsformular!#REF!,"")</f>
        <v>#REF!</v>
      </c>
      <c r="N17" s="43" t="str">
        <f>IF(ISERROR(VLOOKUP(Erfassungsformular!#REF!,Altersklasse!A:B,1,FALSE)),"",VLOOKUP(Erfassungsformular!#REF!,Altersklasse!A:B,2,FALSE))</f>
        <v/>
      </c>
      <c r="O17" s="22" t="str">
        <f>IF(ISERROR(VLOOKUP(Erfassungsformular!#REF!,Disziplinen!A:B,1,FALSE)),"",VLOOKUP(Erfassungsformular!#REF!,Disziplinen!A:B,2,FALSE))</f>
        <v/>
      </c>
      <c r="P17" s="43" t="e">
        <f>IF(Erfassungsformular!#REF!&lt;&gt;"",Erfassungsformular!#REF!,"")</f>
        <v>#REF!</v>
      </c>
    </row>
    <row r="18" spans="1:16" x14ac:dyDescent="0.25">
      <c r="A18" s="22">
        <f>IF(Erfassungsformular!A18&lt;&gt;"",Erfassungsformular!A18)</f>
        <v>10</v>
      </c>
      <c r="B18" s="19" t="str">
        <f>IF(Erfassungsformular!B18&lt;&gt;"",Erfassungsformular!B18,"")</f>
        <v/>
      </c>
      <c r="C18" s="44" t="e">
        <f>IF(Erfassungsformular!#REF!&lt;&gt;"",Erfassungsformular!#REF!,"")</f>
        <v>#REF!</v>
      </c>
      <c r="D18" s="21" t="e">
        <f>IF(Erfassungsformular!#REF!&lt;&gt;"",Erfassungsformular!#REF!,"")</f>
        <v>#REF!</v>
      </c>
      <c r="E18" s="21" t="e">
        <f>IF(Erfassungsformular!#REF!&lt;&gt;"",Erfassungsformular!#REF!,"")</f>
        <v>#REF!</v>
      </c>
      <c r="F18" s="21" t="e">
        <f>IF(Erfassungsformular!#REF!&lt;&gt;"",Erfassungsformular!#REF!,"")</f>
        <v>#REF!</v>
      </c>
      <c r="G18" s="21" t="e">
        <f>IF(Erfassungsformular!#REF!&lt;&gt;"",Erfassungsformular!#REF!,"")</f>
        <v>#REF!</v>
      </c>
      <c r="H18" s="21" t="e">
        <f>IF(Erfassungsformular!#REF!&lt;&gt;"",Erfassungsformular!#REF!,"")</f>
        <v>#REF!</v>
      </c>
      <c r="I18" s="21" t="e">
        <f>IF(Erfassungsformular!#REF!&lt;&gt;"",Erfassungsformular!#REF!,"")</f>
        <v>#REF!</v>
      </c>
      <c r="J18" s="21" t="e">
        <f>IF(Erfassungsformular!#REF!&lt;&gt;"",Erfassungsformular!#REF!,"")</f>
        <v>#REF!</v>
      </c>
      <c r="K18" s="44" t="e">
        <f>IF(Erfassungsformular!#REF!&lt;&gt;"",Erfassungsformular!#REF!,"")</f>
        <v>#REF!</v>
      </c>
      <c r="L18" s="20" t="e">
        <f>IF(Erfassungsformular!#REF!&lt;&gt;"",Erfassungsformular!#REF!,"")</f>
        <v>#REF!</v>
      </c>
      <c r="M18" s="43" t="e">
        <f>IF(Erfassungsformular!#REF!&lt;&gt;"",Erfassungsformular!#REF!,"")</f>
        <v>#REF!</v>
      </c>
      <c r="N18" s="43" t="str">
        <f>IF(ISERROR(VLOOKUP(Erfassungsformular!#REF!,Altersklasse!A:B,1,FALSE)),"",VLOOKUP(Erfassungsformular!#REF!,Altersklasse!A:B,2,FALSE))</f>
        <v/>
      </c>
      <c r="O18" s="22" t="str">
        <f>IF(ISERROR(VLOOKUP(Erfassungsformular!#REF!,Disziplinen!A:B,1,FALSE)),"",VLOOKUP(Erfassungsformular!#REF!,Disziplinen!A:B,2,FALSE))</f>
        <v/>
      </c>
      <c r="P18" s="43" t="e">
        <f>IF(Erfassungsformular!#REF!&lt;&gt;"",Erfassungsformular!#REF!,"")</f>
        <v>#REF!</v>
      </c>
    </row>
    <row r="19" spans="1:16" x14ac:dyDescent="0.25">
      <c r="A19" s="22">
        <f>IF(Erfassungsformular!A19&lt;&gt;"",Erfassungsformular!A19)</f>
        <v>11</v>
      </c>
      <c r="B19" s="19" t="str">
        <f>IF(Erfassungsformular!B19&lt;&gt;"",Erfassungsformular!B19,"")</f>
        <v/>
      </c>
      <c r="C19" s="44" t="str">
        <f>IF(Erfassungsformular!C19&lt;&gt;"",Erfassungsformular!C19,"")</f>
        <v/>
      </c>
      <c r="D19" s="21" t="str">
        <f>IF(Erfassungsformular!D19&lt;&gt;"",Erfassungsformular!D19,"")</f>
        <v/>
      </c>
      <c r="E19" s="21" t="str">
        <f>IF(Erfassungsformular!E19&lt;&gt;"",Erfassungsformular!E19,"")</f>
        <v/>
      </c>
      <c r="F19" s="21" t="str">
        <f>IF(Erfassungsformular!F19&lt;&gt;"",Erfassungsformular!F19,"")</f>
        <v/>
      </c>
      <c r="G19" s="21" t="str">
        <f>IF(Erfassungsformular!G19&lt;&gt;"",Erfassungsformular!G19,"")</f>
        <v/>
      </c>
      <c r="H19" s="21" t="str">
        <f>IF(Erfassungsformular!H19&lt;&gt;"",Erfassungsformular!H19,"")</f>
        <v/>
      </c>
      <c r="I19" s="21" t="str">
        <f>IF(Erfassungsformular!I19&lt;&gt;"",Erfassungsformular!I19,"")</f>
        <v/>
      </c>
      <c r="J19" s="21" t="str">
        <f>IF(Erfassungsformular!J19&lt;&gt;"",Erfassungsformular!J19,"")</f>
        <v/>
      </c>
      <c r="K19" s="44" t="str">
        <f>IF(Erfassungsformular!K19&lt;&gt;"",Erfassungsformular!K19,"")</f>
        <v/>
      </c>
      <c r="L19" s="20" t="str">
        <f>IF(Erfassungsformular!L19&lt;&gt;"",Erfassungsformular!L19,"")</f>
        <v/>
      </c>
      <c r="M19" s="43" t="str">
        <f>IF(Erfassungsformular!M19&lt;&gt;"",Erfassungsformular!M19,"")</f>
        <v/>
      </c>
      <c r="N19" s="43" t="str">
        <f>IF(ISERROR(VLOOKUP(Erfassungsformular!N19,Altersklasse!A:B,1,FALSE)),"",VLOOKUP(Erfassungsformular!N19,Altersklasse!A:B,2,FALSE))</f>
        <v/>
      </c>
      <c r="O19" s="22" t="str">
        <f>IF(ISERROR(VLOOKUP(Erfassungsformular!O19,Disziplinen!A:B,1,FALSE)),"",VLOOKUP(Erfassungsformular!O19,Disziplinen!A:B,2,FALSE))</f>
        <v/>
      </c>
      <c r="P19" s="43" t="str">
        <f>IF(Erfassungsformular!P19&lt;&gt;"",Erfassungsformular!P19,"")</f>
        <v/>
      </c>
    </row>
    <row r="20" spans="1:16" x14ac:dyDescent="0.25">
      <c r="A20" s="22">
        <f>IF(Erfassungsformular!A20&lt;&gt;"",Erfassungsformular!A20)</f>
        <v>12</v>
      </c>
      <c r="B20" s="19" t="str">
        <f>IF(Erfassungsformular!B20&lt;&gt;"",Erfassungsformular!B20,"")</f>
        <v/>
      </c>
      <c r="C20" s="44" t="str">
        <f>IF(Erfassungsformular!C17&lt;&gt;"",Erfassungsformular!C17,"")</f>
        <v/>
      </c>
      <c r="D20" s="21" t="str">
        <f>IF(Erfassungsformular!D17&lt;&gt;"",Erfassungsformular!D17,"")</f>
        <v/>
      </c>
      <c r="E20" s="21" t="str">
        <f>IF(Erfassungsformular!E17&lt;&gt;"",Erfassungsformular!E17,"")</f>
        <v/>
      </c>
      <c r="F20" s="21" t="str">
        <f>IF(Erfassungsformular!F17&lt;&gt;"",Erfassungsformular!F17,"")</f>
        <v/>
      </c>
      <c r="G20" s="21" t="str">
        <f>IF(Erfassungsformular!G17&lt;&gt;"",Erfassungsformular!G17,"")</f>
        <v/>
      </c>
      <c r="H20" s="21" t="str">
        <f>IF(Erfassungsformular!H17&lt;&gt;"",Erfassungsformular!H17,"")</f>
        <v/>
      </c>
      <c r="I20" s="21" t="str">
        <f>IF(Erfassungsformular!I17&lt;&gt;"",Erfassungsformular!I17,"")</f>
        <v/>
      </c>
      <c r="J20" s="21" t="str">
        <f>IF(Erfassungsformular!J17&lt;&gt;"",Erfassungsformular!J17,"")</f>
        <v/>
      </c>
      <c r="K20" s="44" t="str">
        <f>IF(Erfassungsformular!K17&lt;&gt;"",Erfassungsformular!K17,"")</f>
        <v/>
      </c>
      <c r="L20" s="20" t="str">
        <f>IF(Erfassungsformular!L17&lt;&gt;"",Erfassungsformular!L17,"")</f>
        <v/>
      </c>
      <c r="M20" s="43" t="str">
        <f>IF(Erfassungsformular!M17&lt;&gt;"",Erfassungsformular!M17,"")</f>
        <v/>
      </c>
      <c r="N20" s="43" t="str">
        <f>IF(ISERROR(VLOOKUP(Erfassungsformular!N17,Altersklasse!A:B,1,FALSE)),"",VLOOKUP(Erfassungsformular!N17,Altersklasse!A:B,2,FALSE))</f>
        <v/>
      </c>
      <c r="O20" s="22" t="str">
        <f>IF(ISERROR(VLOOKUP(Erfassungsformular!O17,Disziplinen!A:B,1,FALSE)),"",VLOOKUP(Erfassungsformular!O17,Disziplinen!A:B,2,FALSE))</f>
        <v/>
      </c>
      <c r="P20" s="43" t="str">
        <f>IF(Erfassungsformular!P17&lt;&gt;"",Erfassungsformular!P17,"")</f>
        <v/>
      </c>
    </row>
    <row r="21" spans="1:16" x14ac:dyDescent="0.25">
      <c r="A21" s="22">
        <f>IF(Erfassungsformular!A21&lt;&gt;"",Erfassungsformular!A21)</f>
        <v>13</v>
      </c>
      <c r="B21" s="19" t="str">
        <f>IF(Erfassungsformular!B21&lt;&gt;"",Erfassungsformular!B21,"")</f>
        <v/>
      </c>
      <c r="C21" s="44" t="str">
        <f>IF(Erfassungsformular!C21&lt;&gt;"",Erfassungsformular!C21,"")</f>
        <v/>
      </c>
      <c r="D21" s="21" t="str">
        <f>IF(Erfassungsformular!D21&lt;&gt;"",Erfassungsformular!D21,"")</f>
        <v/>
      </c>
      <c r="E21" s="21" t="str">
        <f>IF(Erfassungsformular!E21&lt;&gt;"",Erfassungsformular!E21,"")</f>
        <v/>
      </c>
      <c r="F21" s="21" t="str">
        <f>IF(Erfassungsformular!F21&lt;&gt;"",Erfassungsformular!F21,"")</f>
        <v/>
      </c>
      <c r="G21" s="21" t="str">
        <f>IF(Erfassungsformular!G21&lt;&gt;"",Erfassungsformular!G21,"")</f>
        <v/>
      </c>
      <c r="H21" s="21" t="str">
        <f>IF(Erfassungsformular!H21&lt;&gt;"",Erfassungsformular!H21,"")</f>
        <v/>
      </c>
      <c r="I21" s="21" t="str">
        <f>IF(Erfassungsformular!I21&lt;&gt;"",Erfassungsformular!I21,"")</f>
        <v/>
      </c>
      <c r="J21" s="21" t="str">
        <f>IF(Erfassungsformular!J21&lt;&gt;"",Erfassungsformular!J21,"")</f>
        <v/>
      </c>
      <c r="K21" s="44" t="str">
        <f>IF(Erfassungsformular!K21&lt;&gt;"",Erfassungsformular!K21,"")</f>
        <v/>
      </c>
      <c r="L21" s="20" t="str">
        <f>IF(Erfassungsformular!L21&lt;&gt;"",Erfassungsformular!L21,"")</f>
        <v/>
      </c>
      <c r="M21" s="43" t="str">
        <f>IF(Erfassungsformular!M21&lt;&gt;"",Erfassungsformular!M21,"")</f>
        <v/>
      </c>
      <c r="N21" s="43" t="str">
        <f>IF(ISERROR(VLOOKUP(Erfassungsformular!N21,Altersklasse!A:B,1,FALSE)),"",VLOOKUP(Erfassungsformular!N21,Altersklasse!A:B,2,FALSE))</f>
        <v/>
      </c>
      <c r="O21" s="22" t="str">
        <f>IF(ISERROR(VLOOKUP(Erfassungsformular!O21,Disziplinen!A:B,1,FALSE)),"",VLOOKUP(Erfassungsformular!O21,Disziplinen!A:B,2,FALSE))</f>
        <v/>
      </c>
      <c r="P21" s="43" t="str">
        <f>IF(Erfassungsformular!P21&lt;&gt;"",Erfassungsformular!P21,"")</f>
        <v/>
      </c>
    </row>
    <row r="22" spans="1:16" x14ac:dyDescent="0.25">
      <c r="A22" s="22">
        <f>IF(Erfassungsformular!A22&lt;&gt;"",Erfassungsformular!A22)</f>
        <v>14</v>
      </c>
      <c r="B22" s="19" t="str">
        <f>IF(Erfassungsformular!B22&lt;&gt;"",Erfassungsformular!B22,"")</f>
        <v/>
      </c>
      <c r="C22" s="44" t="str">
        <f>IF(Erfassungsformular!C22&lt;&gt;"",Erfassungsformular!C22,"")</f>
        <v/>
      </c>
      <c r="D22" s="21" t="str">
        <f>IF(Erfassungsformular!D22&lt;&gt;"",Erfassungsformular!D22,"")</f>
        <v/>
      </c>
      <c r="E22" s="21" t="str">
        <f>IF(Erfassungsformular!E22&lt;&gt;"",Erfassungsformular!E22,"")</f>
        <v/>
      </c>
      <c r="F22" s="21" t="str">
        <f>IF(Erfassungsformular!F22&lt;&gt;"",Erfassungsformular!F22,"")</f>
        <v/>
      </c>
      <c r="G22" s="21" t="str">
        <f>IF(Erfassungsformular!G22&lt;&gt;"",Erfassungsformular!G22,"")</f>
        <v/>
      </c>
      <c r="H22" s="21" t="str">
        <f>IF(Erfassungsformular!H22&lt;&gt;"",Erfassungsformular!H22,"")</f>
        <v/>
      </c>
      <c r="I22" s="21" t="str">
        <f>IF(Erfassungsformular!I22&lt;&gt;"",Erfassungsformular!I22,"")</f>
        <v/>
      </c>
      <c r="J22" s="21" t="str">
        <f>IF(Erfassungsformular!J22&lt;&gt;"",Erfassungsformular!J22,"")</f>
        <v/>
      </c>
      <c r="K22" s="44" t="str">
        <f>IF(Erfassungsformular!K22&lt;&gt;"",Erfassungsformular!K22,"")</f>
        <v/>
      </c>
      <c r="L22" s="20" t="str">
        <f>IF(Erfassungsformular!L22&lt;&gt;"",Erfassungsformular!L22,"")</f>
        <v/>
      </c>
      <c r="M22" s="43" t="str">
        <f>IF(Erfassungsformular!M22&lt;&gt;"",Erfassungsformular!M22,"")</f>
        <v/>
      </c>
      <c r="N22" s="43" t="str">
        <f>IF(ISERROR(VLOOKUP(Erfassungsformular!N22,Altersklasse!A:B,1,FALSE)),"",VLOOKUP(Erfassungsformular!N22,Altersklasse!A:B,2,FALSE))</f>
        <v/>
      </c>
      <c r="O22" s="22" t="str">
        <f>IF(ISERROR(VLOOKUP(Erfassungsformular!O22,Disziplinen!A:B,1,FALSE)),"",VLOOKUP(Erfassungsformular!O22,Disziplinen!A:B,2,FALSE))</f>
        <v/>
      </c>
      <c r="P22" s="43" t="str">
        <f>IF(Erfassungsformular!P22&lt;&gt;"",Erfassungsformular!P22,"")</f>
        <v/>
      </c>
    </row>
    <row r="23" spans="1:16" x14ac:dyDescent="0.25">
      <c r="A23" s="22">
        <f>IF(Erfassungsformular!A23&lt;&gt;"",Erfassungsformular!A23)</f>
        <v>15</v>
      </c>
      <c r="B23" s="19" t="str">
        <f>IF(Erfassungsformular!B23&lt;&gt;"",Erfassungsformular!B23,"")</f>
        <v/>
      </c>
      <c r="C23" s="44" t="str">
        <f>IF(Erfassungsformular!C23&lt;&gt;"",Erfassungsformular!C23,"")</f>
        <v/>
      </c>
      <c r="D23" s="21" t="str">
        <f>IF(Erfassungsformular!D23&lt;&gt;"",Erfassungsformular!D23,"")</f>
        <v/>
      </c>
      <c r="E23" s="21" t="str">
        <f>IF(Erfassungsformular!E23&lt;&gt;"",Erfassungsformular!E23,"")</f>
        <v/>
      </c>
      <c r="F23" s="21" t="str">
        <f>IF(Erfassungsformular!F23&lt;&gt;"",Erfassungsformular!F23,"")</f>
        <v/>
      </c>
      <c r="G23" s="21" t="str">
        <f>IF(Erfassungsformular!G23&lt;&gt;"",Erfassungsformular!G23,"")</f>
        <v/>
      </c>
      <c r="H23" s="21" t="str">
        <f>IF(Erfassungsformular!H23&lt;&gt;"",Erfassungsformular!H23,"")</f>
        <v/>
      </c>
      <c r="I23" s="21" t="str">
        <f>IF(Erfassungsformular!I23&lt;&gt;"",Erfassungsformular!I23,"")</f>
        <v/>
      </c>
      <c r="J23" s="21" t="str">
        <f>IF(Erfassungsformular!J23&lt;&gt;"",Erfassungsformular!J23,"")</f>
        <v/>
      </c>
      <c r="K23" s="44" t="str">
        <f>IF(Erfassungsformular!K23&lt;&gt;"",Erfassungsformular!K23,"")</f>
        <v/>
      </c>
      <c r="L23" s="20" t="str">
        <f>IF(Erfassungsformular!L23&lt;&gt;"",Erfassungsformular!L23,"")</f>
        <v/>
      </c>
      <c r="M23" s="43" t="str">
        <f>IF(Erfassungsformular!M23&lt;&gt;"",Erfassungsformular!M23,"")</f>
        <v/>
      </c>
      <c r="N23" s="43" t="str">
        <f>IF(ISERROR(VLOOKUP(Erfassungsformular!N23,Altersklasse!A:B,1,FALSE)),"",VLOOKUP(Erfassungsformular!N23,Altersklasse!A:B,2,FALSE))</f>
        <v/>
      </c>
      <c r="O23" s="22" t="str">
        <f>IF(ISERROR(VLOOKUP(Erfassungsformular!O23,Disziplinen!A:B,1,FALSE)),"",VLOOKUP(Erfassungsformular!O23,Disziplinen!A:B,2,FALSE))</f>
        <v/>
      </c>
      <c r="P23" s="43" t="str">
        <f>IF(Erfassungsformular!P23&lt;&gt;"",Erfassungsformular!P23,"")</f>
        <v/>
      </c>
    </row>
    <row r="24" spans="1:16" x14ac:dyDescent="0.25">
      <c r="A24" s="22">
        <f>IF(Erfassungsformular!A24&lt;&gt;"",Erfassungsformular!A24)</f>
        <v>16</v>
      </c>
      <c r="B24" s="19" t="str">
        <f>IF(Erfassungsformular!B24&lt;&gt;"",Erfassungsformular!B24,"")</f>
        <v/>
      </c>
      <c r="C24" s="44" t="str">
        <f>IF(Erfassungsformular!C16&lt;&gt;"",Erfassungsformular!C16,"")</f>
        <v/>
      </c>
      <c r="D24" s="21" t="str">
        <f>IF(Erfassungsformular!D16&lt;&gt;"",Erfassungsformular!D16,"")</f>
        <v/>
      </c>
      <c r="E24" s="21" t="str">
        <f>IF(Erfassungsformular!E16&lt;&gt;"",Erfassungsformular!E16,"")</f>
        <v/>
      </c>
      <c r="F24" s="21" t="str">
        <f>IF(Erfassungsformular!F16&lt;&gt;"",Erfassungsformular!F16,"")</f>
        <v/>
      </c>
      <c r="G24" s="21" t="str">
        <f>IF(Erfassungsformular!G16&lt;&gt;"",Erfassungsformular!G16,"")</f>
        <v/>
      </c>
      <c r="H24" s="21" t="str">
        <f>IF(Erfassungsformular!H16&lt;&gt;"",Erfassungsformular!H16,"")</f>
        <v/>
      </c>
      <c r="I24" s="21" t="str">
        <f>IF(Erfassungsformular!I16&lt;&gt;"",Erfassungsformular!I16,"")</f>
        <v/>
      </c>
      <c r="J24" s="21" t="str">
        <f>IF(Erfassungsformular!J16&lt;&gt;"",Erfassungsformular!J16,"")</f>
        <v/>
      </c>
      <c r="K24" s="44" t="str">
        <f>IF(Erfassungsformular!K16&lt;&gt;"",Erfassungsformular!K16,"")</f>
        <v/>
      </c>
      <c r="L24" s="20" t="str">
        <f>IF(Erfassungsformular!L16&lt;&gt;"",Erfassungsformular!L16,"")</f>
        <v/>
      </c>
      <c r="M24" s="43" t="str">
        <f>IF(Erfassungsformular!M16&lt;&gt;"",Erfassungsformular!M16,"")</f>
        <v/>
      </c>
      <c r="N24" s="43" t="str">
        <f>IF(ISERROR(VLOOKUP(Erfassungsformular!N16,Altersklasse!A:B,1,FALSE)),"",VLOOKUP(Erfassungsformular!N16,Altersklasse!A:B,2,FALSE))</f>
        <v/>
      </c>
      <c r="O24" s="22" t="str">
        <f>IF(ISERROR(VLOOKUP(Erfassungsformular!O16,Disziplinen!A:B,1,FALSE)),"",VLOOKUP(Erfassungsformular!O16,Disziplinen!A:B,2,FALSE))</f>
        <v/>
      </c>
      <c r="P24" s="43" t="str">
        <f>IF(Erfassungsformular!P16&lt;&gt;"",Erfassungsformular!P16,"")</f>
        <v/>
      </c>
    </row>
    <row r="25" spans="1:16" x14ac:dyDescent="0.25">
      <c r="A25" s="22">
        <f>IF(Erfassungsformular!A25&lt;&gt;"",Erfassungsformular!A25)</f>
        <v>17</v>
      </c>
      <c r="B25" s="19" t="str">
        <f>IF(Erfassungsformular!B25&lt;&gt;"",Erfassungsformular!B25,"")</f>
        <v/>
      </c>
      <c r="C25" s="44" t="str">
        <f>IF(Erfassungsformular!C15&lt;&gt;"",Erfassungsformular!C15,"")</f>
        <v/>
      </c>
      <c r="D25" s="21" t="str">
        <f>IF(Erfassungsformular!D15&lt;&gt;"",Erfassungsformular!D15,"")</f>
        <v/>
      </c>
      <c r="E25" s="21" t="str">
        <f>IF(Erfassungsformular!E15&lt;&gt;"",Erfassungsformular!E15,"")</f>
        <v/>
      </c>
      <c r="F25" s="21" t="str">
        <f>IF(Erfassungsformular!F15&lt;&gt;"",Erfassungsformular!F15,"")</f>
        <v/>
      </c>
      <c r="G25" s="21" t="str">
        <f>IF(Erfassungsformular!G15&lt;&gt;"",Erfassungsformular!G15,"")</f>
        <v/>
      </c>
      <c r="H25" s="21" t="str">
        <f>IF(Erfassungsformular!H15&lt;&gt;"",Erfassungsformular!H15,"")</f>
        <v/>
      </c>
      <c r="I25" s="21" t="str">
        <f>IF(Erfassungsformular!I15&lt;&gt;"",Erfassungsformular!I15,"")</f>
        <v/>
      </c>
      <c r="J25" s="21" t="str">
        <f>IF(Erfassungsformular!J15&lt;&gt;"",Erfassungsformular!J15,"")</f>
        <v/>
      </c>
      <c r="K25" s="44" t="str">
        <f>IF(Erfassungsformular!K15&lt;&gt;"",Erfassungsformular!K15,"")</f>
        <v/>
      </c>
      <c r="L25" s="20" t="str">
        <f>IF(Erfassungsformular!L15&lt;&gt;"",Erfassungsformular!L15,"")</f>
        <v/>
      </c>
      <c r="M25" s="43" t="str">
        <f>IF(Erfassungsformular!M15&lt;&gt;"",Erfassungsformular!M15,"")</f>
        <v/>
      </c>
      <c r="N25" s="43" t="str">
        <f>IF(ISERROR(VLOOKUP(Erfassungsformular!N15,Altersklasse!A:B,1,FALSE)),"",VLOOKUP(Erfassungsformular!N15,Altersklasse!A:B,2,FALSE))</f>
        <v/>
      </c>
      <c r="O25" s="22" t="str">
        <f>IF(ISERROR(VLOOKUP(Erfassungsformular!#REF!,Disziplinen!A:B,1,FALSE)),"",VLOOKUP(Erfassungsformular!#REF!,Disziplinen!A:B,2,FALSE))</f>
        <v/>
      </c>
      <c r="P25" s="43" t="str">
        <f>IF(Erfassungsformular!P15&lt;&gt;"",Erfassungsformular!P15,"")</f>
        <v/>
      </c>
    </row>
    <row r="26" spans="1:16" x14ac:dyDescent="0.25">
      <c r="A26" s="22">
        <f>IF(Erfassungsformular!A26&lt;&gt;"",Erfassungsformular!A26)</f>
        <v>18</v>
      </c>
      <c r="B26" s="19" t="str">
        <f>IF(Erfassungsformular!B26&lt;&gt;"",Erfassungsformular!B26,"")</f>
        <v/>
      </c>
      <c r="C26" s="44" t="str">
        <f>IF(Erfassungsformular!C18&lt;&gt;"",Erfassungsformular!C18,"")</f>
        <v/>
      </c>
      <c r="D26" s="21" t="str">
        <f>IF(Erfassungsformular!D18&lt;&gt;"",Erfassungsformular!D18,"")</f>
        <v/>
      </c>
      <c r="E26" s="21" t="str">
        <f>IF(Erfassungsformular!E18&lt;&gt;"",Erfassungsformular!E18,"")</f>
        <v/>
      </c>
      <c r="F26" s="21" t="str">
        <f>IF(Erfassungsformular!F18&lt;&gt;"",Erfassungsformular!F18,"")</f>
        <v/>
      </c>
      <c r="G26" s="21" t="str">
        <f>IF(Erfassungsformular!G18&lt;&gt;"",Erfassungsformular!G18,"")</f>
        <v/>
      </c>
      <c r="H26" s="21" t="str">
        <f>IF(Erfassungsformular!H18&lt;&gt;"",Erfassungsformular!H18,"")</f>
        <v/>
      </c>
      <c r="I26" s="21" t="str">
        <f>IF(Erfassungsformular!I18&lt;&gt;"",Erfassungsformular!I18,"")</f>
        <v/>
      </c>
      <c r="J26" s="21" t="str">
        <f>IF(Erfassungsformular!J18&lt;&gt;"",Erfassungsformular!J18,"")</f>
        <v/>
      </c>
      <c r="K26" s="44" t="str">
        <f>IF(Erfassungsformular!K18&lt;&gt;"",Erfassungsformular!K18,"")</f>
        <v/>
      </c>
      <c r="L26" s="20" t="str">
        <f>IF(Erfassungsformular!L18&lt;&gt;"",Erfassungsformular!L18,"")</f>
        <v/>
      </c>
      <c r="M26" s="43" t="str">
        <f>IF(Erfassungsformular!M18&lt;&gt;"",Erfassungsformular!M18,"")</f>
        <v/>
      </c>
      <c r="N26" s="43" t="str">
        <f>IF(ISERROR(VLOOKUP(Erfassungsformular!N18,Altersklasse!A:B,1,FALSE)),"",VLOOKUP(Erfassungsformular!N18,Altersklasse!A:B,2,FALSE))</f>
        <v/>
      </c>
      <c r="O26" s="22" t="str">
        <f>IF(ISERROR(VLOOKUP(Erfassungsformular!O18,Disziplinen!A:B,1,FALSE)),"",VLOOKUP(Erfassungsformular!O18,Disziplinen!A:B,2,FALSE))</f>
        <v/>
      </c>
      <c r="P26" s="43" t="str">
        <f>IF(Erfassungsformular!P18&lt;&gt;"",Erfassungsformular!P18,"")</f>
        <v/>
      </c>
    </row>
    <row r="27" spans="1:16" x14ac:dyDescent="0.25">
      <c r="A27" s="22">
        <f>IF(Erfassungsformular!A27&lt;&gt;"",Erfassungsformular!A27)</f>
        <v>19</v>
      </c>
      <c r="B27" s="19" t="str">
        <f>IF(Erfassungsformular!B27&lt;&gt;"",Erfassungsformular!B27,"")</f>
        <v/>
      </c>
      <c r="C27" s="44" t="str">
        <f>IF(Erfassungsformular!C27&lt;&gt;"",Erfassungsformular!C27,"")</f>
        <v/>
      </c>
      <c r="D27" s="21" t="str">
        <f>IF(Erfassungsformular!D27&lt;&gt;"",Erfassungsformular!D27,"")</f>
        <v/>
      </c>
      <c r="E27" s="21" t="str">
        <f>IF(Erfassungsformular!E27&lt;&gt;"",Erfassungsformular!E27,"")</f>
        <v/>
      </c>
      <c r="F27" s="21" t="str">
        <f>IF(Erfassungsformular!F27&lt;&gt;"",Erfassungsformular!F27,"")</f>
        <v/>
      </c>
      <c r="G27" s="21" t="str">
        <f>IF(Erfassungsformular!G27&lt;&gt;"",Erfassungsformular!G27,"")</f>
        <v/>
      </c>
      <c r="H27" s="21" t="str">
        <f>IF(Erfassungsformular!H27&lt;&gt;"",Erfassungsformular!H27,"")</f>
        <v/>
      </c>
      <c r="I27" s="21" t="str">
        <f>IF(Erfassungsformular!I27&lt;&gt;"",Erfassungsformular!I27,"")</f>
        <v/>
      </c>
      <c r="J27" s="21" t="str">
        <f>IF(Erfassungsformular!J27&lt;&gt;"",Erfassungsformular!J27,"")</f>
        <v/>
      </c>
      <c r="K27" s="44" t="str">
        <f>IF(Erfassungsformular!K27&lt;&gt;"",Erfassungsformular!K27,"")</f>
        <v/>
      </c>
      <c r="L27" s="20" t="str">
        <f>IF(Erfassungsformular!L27&lt;&gt;"",Erfassungsformular!L27,"")</f>
        <v/>
      </c>
      <c r="M27" s="43" t="str">
        <f>IF(Erfassungsformular!M27&lt;&gt;"",Erfassungsformular!M27,"")</f>
        <v/>
      </c>
      <c r="N27" s="43" t="str">
        <f>IF(ISERROR(VLOOKUP(Erfassungsformular!N27,Altersklasse!A:B,1,FALSE)),"",VLOOKUP(Erfassungsformular!N27,Altersklasse!A:B,2,FALSE))</f>
        <v/>
      </c>
      <c r="O27" s="22" t="str">
        <f>IF(ISERROR(VLOOKUP(Erfassungsformular!O27,Disziplinen!A:B,1,FALSE)),"",VLOOKUP(Erfassungsformular!O27,Disziplinen!A:B,2,FALSE))</f>
        <v/>
      </c>
      <c r="P27" s="43" t="str">
        <f>IF(Erfassungsformular!P27&lt;&gt;"",Erfassungsformular!P27,"")</f>
        <v/>
      </c>
    </row>
    <row r="28" spans="1:16" x14ac:dyDescent="0.25">
      <c r="A28" s="79" t="s">
        <v>29</v>
      </c>
      <c r="B28" s="80"/>
      <c r="C28" s="80"/>
      <c r="D28" s="80"/>
      <c r="E28" s="80"/>
      <c r="F28" s="81"/>
      <c r="G28" s="48"/>
      <c r="H28" s="141"/>
      <c r="I28" s="141"/>
      <c r="J28" s="141"/>
      <c r="K28" s="141"/>
      <c r="L28" s="141"/>
      <c r="M28" s="141"/>
      <c r="N28" s="141"/>
      <c r="O28" s="141"/>
      <c r="P28" s="141"/>
    </row>
    <row r="29" spans="1:16" x14ac:dyDescent="0.25">
      <c r="A29" s="85" t="s">
        <v>26</v>
      </c>
      <c r="B29" s="86"/>
      <c r="C29" s="86"/>
      <c r="D29" s="86"/>
      <c r="E29" s="49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</row>
    <row r="30" spans="1:16" x14ac:dyDescent="0.25">
      <c r="A30" s="85" t="s">
        <v>26</v>
      </c>
      <c r="B30" s="86"/>
      <c r="C30" s="86"/>
      <c r="D30" s="86"/>
      <c r="E30" s="49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</row>
    <row r="31" spans="1:16" x14ac:dyDescent="0.25">
      <c r="A31" s="23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6" ht="24.6" x14ac:dyDescent="0.4">
      <c r="A32" s="83" t="s">
        <v>18</v>
      </c>
      <c r="B32" s="83"/>
      <c r="C32" s="83"/>
      <c r="D32" s="83"/>
      <c r="E32" s="84"/>
      <c r="F32" s="84"/>
      <c r="G32" s="84"/>
      <c r="H32" s="84"/>
      <c r="I32" s="134"/>
      <c r="J32" s="135"/>
      <c r="K32" s="135"/>
      <c r="L32" s="135"/>
      <c r="M32" s="58"/>
      <c r="N32" s="6"/>
      <c r="O32" s="7"/>
      <c r="P32" s="8"/>
    </row>
    <row r="33" spans="1:16" ht="111" customHeight="1" x14ac:dyDescent="0.4">
      <c r="A33" s="137" t="e">
        <f>Erfassungsformular!#REF!</f>
        <v>#REF!</v>
      </c>
      <c r="B33" s="137"/>
      <c r="C33" s="137"/>
      <c r="D33" s="137"/>
      <c r="E33" s="138"/>
      <c r="F33" s="138"/>
      <c r="G33" s="138"/>
      <c r="H33" s="138"/>
      <c r="I33" s="134"/>
      <c r="J33" s="135"/>
      <c r="K33" s="135"/>
      <c r="L33" s="136"/>
      <c r="M33" s="55"/>
      <c r="N33" s="9"/>
      <c r="O33" s="10"/>
      <c r="P33" s="11"/>
    </row>
    <row r="34" spans="1:16" ht="23.4" customHeight="1" x14ac:dyDescent="0.25">
      <c r="A34" s="127" t="s">
        <v>42</v>
      </c>
      <c r="B34" s="128"/>
      <c r="C34" s="128"/>
      <c r="D34" s="128"/>
      <c r="E34" s="57"/>
      <c r="F34" s="129" t="str">
        <f>IF(F3&lt;&gt;"",F3,"")</f>
        <v/>
      </c>
      <c r="G34" s="129"/>
      <c r="H34" s="129"/>
      <c r="I34" s="129"/>
      <c r="J34" s="130"/>
      <c r="K34" s="56" t="s">
        <v>9</v>
      </c>
      <c r="L34" s="131" t="s">
        <v>8</v>
      </c>
      <c r="M34" s="131"/>
      <c r="N34" s="131"/>
      <c r="O34" s="131"/>
      <c r="P34" s="131"/>
    </row>
    <row r="35" spans="1:16" ht="23.4" customHeight="1" x14ac:dyDescent="0.25">
      <c r="A35" s="108" t="s">
        <v>7</v>
      </c>
      <c r="B35" s="108"/>
      <c r="C35" s="108"/>
      <c r="D35" s="108"/>
      <c r="E35" s="47"/>
      <c r="F35" s="129" t="str">
        <f>IF(F4&lt;&gt;"",F4,"")</f>
        <v/>
      </c>
      <c r="G35" s="129"/>
      <c r="H35" s="129"/>
      <c r="I35" s="129"/>
      <c r="J35" s="130"/>
      <c r="K35" s="12" t="str">
        <f>IF(K4&lt;&gt;"",K4,"")</f>
        <v/>
      </c>
      <c r="L35" s="132" t="str">
        <f>IF(L4&lt;&gt;"",L4,"")</f>
        <v/>
      </c>
      <c r="M35" s="132"/>
      <c r="N35" s="132"/>
      <c r="O35" s="132"/>
      <c r="P35" s="132"/>
    </row>
    <row r="36" spans="1:16" x14ac:dyDescent="0.25">
      <c r="A36" s="13"/>
      <c r="B36" s="13"/>
      <c r="C36" s="13"/>
      <c r="D36" s="13"/>
      <c r="E36" s="13"/>
      <c r="F36" s="25"/>
      <c r="G36" s="25"/>
      <c r="H36" s="13"/>
      <c r="I36" s="25"/>
      <c r="J36" s="13"/>
      <c r="K36" s="26"/>
      <c r="L36" s="13"/>
      <c r="M36" s="13"/>
      <c r="N36" s="13"/>
      <c r="O36" s="13"/>
      <c r="P36" s="13"/>
    </row>
    <row r="37" spans="1:16" ht="21" x14ac:dyDescent="0.25">
      <c r="A37" s="14" t="s">
        <v>6</v>
      </c>
      <c r="B37" s="15" t="s">
        <v>51</v>
      </c>
      <c r="C37" s="28"/>
      <c r="D37" s="76" t="s">
        <v>19</v>
      </c>
      <c r="E37" s="77"/>
      <c r="F37" s="77"/>
      <c r="G37" s="77"/>
      <c r="H37" s="78"/>
      <c r="I37" s="125"/>
      <c r="J37" s="126"/>
      <c r="K37" s="126"/>
      <c r="L37" s="126"/>
      <c r="M37" s="126"/>
      <c r="N37" s="126"/>
      <c r="O37" s="126"/>
      <c r="P37" s="126"/>
    </row>
    <row r="38" spans="1:16" x14ac:dyDescent="0.25">
      <c r="A38" s="22">
        <v>1</v>
      </c>
      <c r="B38" s="39" t="str">
        <f>IF(Erfassungsformular!B34&lt;&gt;"",Erfassungsformular!B34,"")</f>
        <v/>
      </c>
      <c r="C38" s="27"/>
      <c r="D38" s="122" t="str">
        <f>IF(Erfassungsformular!D34&lt;&gt;"",Erfassungsformular!D34,"")</f>
        <v/>
      </c>
      <c r="E38" s="123"/>
      <c r="F38" s="123"/>
      <c r="G38" s="123"/>
      <c r="H38" s="124"/>
      <c r="I38" s="25"/>
      <c r="J38" s="13"/>
      <c r="K38" s="26"/>
      <c r="L38" s="13"/>
      <c r="M38" s="13"/>
      <c r="N38" s="13"/>
      <c r="O38" s="13"/>
      <c r="P38" s="13"/>
    </row>
    <row r="39" spans="1:16" x14ac:dyDescent="0.25">
      <c r="A39" s="22">
        <v>2</v>
      </c>
      <c r="B39" s="39" t="str">
        <f>IF(Erfassungsformular!B35&lt;&gt;"",Erfassungsformular!B35,"")</f>
        <v/>
      </c>
      <c r="C39" s="27"/>
      <c r="D39" s="122" t="str">
        <f>IF(Erfassungsformular!D35&lt;&gt;"",Erfassungsformular!D35,"")</f>
        <v/>
      </c>
      <c r="E39" s="123"/>
      <c r="F39" s="123"/>
      <c r="G39" s="123"/>
      <c r="H39" s="124"/>
      <c r="I39" s="25"/>
      <c r="J39" s="13"/>
      <c r="K39" s="26"/>
      <c r="L39" s="13"/>
      <c r="M39" s="13"/>
      <c r="N39" s="13"/>
      <c r="O39" s="13"/>
      <c r="P39" s="13"/>
    </row>
    <row r="40" spans="1:16" x14ac:dyDescent="0.25">
      <c r="A40" s="22">
        <v>3</v>
      </c>
      <c r="B40" s="39" t="str">
        <f>IF(Erfassungsformular!B36&lt;&gt;"",Erfassungsformular!B36,"")</f>
        <v/>
      </c>
      <c r="C40" s="28"/>
      <c r="D40" s="122" t="str">
        <f>IF(Erfassungsformular!D36&lt;&gt;"",Erfassungsformular!D36,"")</f>
        <v/>
      </c>
      <c r="E40" s="123"/>
      <c r="F40" s="123"/>
      <c r="G40" s="123"/>
      <c r="H40" s="124"/>
      <c r="I40" s="25"/>
      <c r="J40" s="13"/>
      <c r="K40" s="26"/>
      <c r="L40" s="13"/>
      <c r="M40" s="13"/>
      <c r="N40" s="13"/>
      <c r="O40" s="13"/>
      <c r="P40" s="13"/>
    </row>
    <row r="41" spans="1:16" x14ac:dyDescent="0.25">
      <c r="A41" s="22">
        <v>4</v>
      </c>
      <c r="B41" s="39" t="str">
        <f>IF(Erfassungsformular!B37&lt;&gt;"",Erfassungsformular!B37,"")</f>
        <v/>
      </c>
      <c r="C41" s="28"/>
      <c r="D41" s="122" t="str">
        <f>IF(Erfassungsformular!D37&lt;&gt;"",Erfassungsformular!D37,"")</f>
        <v/>
      </c>
      <c r="E41" s="123"/>
      <c r="F41" s="123"/>
      <c r="G41" s="123"/>
      <c r="H41" s="124"/>
      <c r="I41" s="25"/>
      <c r="J41" s="13"/>
      <c r="K41" s="26"/>
      <c r="L41" s="13"/>
      <c r="M41" s="13"/>
      <c r="N41" s="13"/>
      <c r="O41" s="13"/>
      <c r="P41" s="13"/>
    </row>
    <row r="42" spans="1:16" x14ac:dyDescent="0.25">
      <c r="A42" s="22">
        <v>5</v>
      </c>
      <c r="B42" s="39" t="str">
        <f>IF(Erfassungsformular!B38&lt;&gt;"",Erfassungsformular!B38,"")</f>
        <v/>
      </c>
      <c r="C42" s="28"/>
      <c r="D42" s="122" t="str">
        <f>IF(Erfassungsformular!D38&lt;&gt;"",Erfassungsformular!D38,"")</f>
        <v/>
      </c>
      <c r="E42" s="123"/>
      <c r="F42" s="123"/>
      <c r="G42" s="123"/>
      <c r="H42" s="124"/>
      <c r="I42" s="25"/>
      <c r="J42" s="13"/>
      <c r="K42" s="26"/>
      <c r="L42" s="13"/>
      <c r="M42" s="13"/>
      <c r="N42" s="13"/>
      <c r="O42" s="13"/>
      <c r="P42" s="13"/>
    </row>
    <row r="43" spans="1:16" x14ac:dyDescent="0.25">
      <c r="A43" s="22">
        <v>6</v>
      </c>
      <c r="B43" s="39" t="str">
        <f>IF(Erfassungsformular!B39&lt;&gt;"",Erfassungsformular!B39,"")</f>
        <v/>
      </c>
      <c r="C43" s="28"/>
      <c r="D43" s="122" t="str">
        <f>IF(Erfassungsformular!D39&lt;&gt;"",Erfassungsformular!D39,"")</f>
        <v/>
      </c>
      <c r="E43" s="123"/>
      <c r="F43" s="123"/>
      <c r="G43" s="123"/>
      <c r="H43" s="124"/>
      <c r="I43" s="25"/>
      <c r="J43" s="13"/>
      <c r="K43" s="26"/>
      <c r="L43" s="13"/>
      <c r="M43" s="13"/>
      <c r="N43" s="13"/>
      <c r="O43" s="13"/>
      <c r="P43" s="13"/>
    </row>
    <row r="44" spans="1:16" x14ac:dyDescent="0.25">
      <c r="A44" s="22">
        <v>7</v>
      </c>
      <c r="B44" s="39" t="str">
        <f>IF(Erfassungsformular!B40&lt;&gt;"",Erfassungsformular!B40,"")</f>
        <v/>
      </c>
      <c r="C44" s="27"/>
      <c r="D44" s="122" t="str">
        <f>IF(Erfassungsformular!D40&lt;&gt;"",Erfassungsformular!D40,"")</f>
        <v/>
      </c>
      <c r="E44" s="123"/>
      <c r="F44" s="123"/>
      <c r="G44" s="123"/>
      <c r="H44" s="124"/>
      <c r="I44" s="25"/>
      <c r="J44" s="13"/>
      <c r="K44" s="26"/>
      <c r="L44" s="13"/>
      <c r="M44" s="13"/>
      <c r="N44" s="13"/>
      <c r="O44" s="13"/>
      <c r="P44" s="13"/>
    </row>
    <row r="45" spans="1:16" x14ac:dyDescent="0.25">
      <c r="A45" s="22">
        <v>8</v>
      </c>
      <c r="B45" s="39" t="str">
        <f>IF(Erfassungsformular!B41&lt;&gt;"",Erfassungsformular!B41,"")</f>
        <v/>
      </c>
      <c r="C45" s="27"/>
      <c r="D45" s="122" t="str">
        <f>IF(Erfassungsformular!D41&lt;&gt;"",Erfassungsformular!D41,"")</f>
        <v/>
      </c>
      <c r="E45" s="123"/>
      <c r="F45" s="123"/>
      <c r="G45" s="123"/>
      <c r="H45" s="124"/>
      <c r="I45" s="25"/>
      <c r="J45" s="13"/>
      <c r="K45" s="26"/>
      <c r="L45" s="13"/>
      <c r="M45" s="13"/>
      <c r="N45" s="13"/>
      <c r="O45" s="13"/>
      <c r="P45" s="13"/>
    </row>
    <row r="46" spans="1:16" x14ac:dyDescent="0.25">
      <c r="A46" s="22">
        <v>9</v>
      </c>
      <c r="B46" s="39" t="str">
        <f>IF(Erfassungsformular!B42&lt;&gt;"",Erfassungsformular!B42,"")</f>
        <v/>
      </c>
      <c r="C46" s="27"/>
      <c r="D46" s="122" t="str">
        <f>IF(Erfassungsformular!D42&lt;&gt;"",Erfassungsformular!D42,"")</f>
        <v/>
      </c>
      <c r="E46" s="123"/>
      <c r="F46" s="123"/>
      <c r="G46" s="123"/>
      <c r="H46" s="124"/>
      <c r="I46" s="25"/>
      <c r="J46" s="13"/>
      <c r="K46" s="26"/>
      <c r="L46" s="13"/>
      <c r="M46" s="13"/>
      <c r="N46" s="13"/>
      <c r="O46" s="13"/>
      <c r="P46" s="13"/>
    </row>
    <row r="47" spans="1:16" x14ac:dyDescent="0.25">
      <c r="A47" s="22">
        <v>10</v>
      </c>
      <c r="B47" s="39" t="str">
        <f>IF(Erfassungsformular!B43&lt;&gt;"",Erfassungsformular!B43,"")</f>
        <v/>
      </c>
      <c r="C47" s="27"/>
      <c r="D47" s="122" t="str">
        <f>IF(Erfassungsformular!D43&lt;&gt;"",Erfassungsformular!D43,"")</f>
        <v/>
      </c>
      <c r="E47" s="123"/>
      <c r="F47" s="123"/>
      <c r="G47" s="123"/>
      <c r="H47" s="124"/>
      <c r="I47" s="25"/>
      <c r="J47" s="13"/>
      <c r="K47" s="26"/>
      <c r="L47" s="13"/>
      <c r="M47" s="13"/>
      <c r="N47" s="13"/>
      <c r="O47" s="13"/>
      <c r="P47" s="13"/>
    </row>
    <row r="48" spans="1:16" x14ac:dyDescent="0.25">
      <c r="F48" s="29"/>
      <c r="G48" s="29"/>
      <c r="I48" s="29"/>
      <c r="K48" s="30"/>
    </row>
    <row r="49" spans="1:14" x14ac:dyDescent="0.25">
      <c r="A49" s="102" t="s">
        <v>24</v>
      </c>
      <c r="B49" s="102"/>
      <c r="C49" s="46"/>
      <c r="D49" s="99" t="s">
        <v>35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 ht="17.399999999999999" x14ac:dyDescent="0.3">
      <c r="A50" s="31"/>
      <c r="B50" s="31"/>
      <c r="C50" s="31"/>
      <c r="D50" s="99" t="s">
        <v>27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ht="15" x14ac:dyDescent="0.25">
      <c r="D51" s="32" t="s">
        <v>36</v>
      </c>
      <c r="E51" s="32"/>
      <c r="F51" s="46" t="s">
        <v>25</v>
      </c>
      <c r="G51" s="46"/>
      <c r="H51" s="3" t="s">
        <v>40</v>
      </c>
      <c r="I51" s="46"/>
      <c r="J51" s="3" t="s">
        <v>40</v>
      </c>
      <c r="K51" s="30"/>
      <c r="L51" s="30"/>
      <c r="M51" s="30"/>
      <c r="N51" s="30"/>
    </row>
    <row r="52" spans="1:14" x14ac:dyDescent="0.25">
      <c r="D52" s="45"/>
      <c r="E52" s="45"/>
      <c r="F52" s="46"/>
      <c r="G52" s="46"/>
      <c r="H52" s="45"/>
      <c r="I52" s="46"/>
      <c r="J52" s="45"/>
      <c r="K52" s="30"/>
      <c r="L52" s="30"/>
      <c r="M52" s="30"/>
      <c r="N52" s="30"/>
    </row>
    <row r="53" spans="1:14" x14ac:dyDescent="0.25">
      <c r="A53" s="100" t="s">
        <v>30</v>
      </c>
      <c r="B53" s="100"/>
      <c r="C53" s="100"/>
      <c r="D53" s="100"/>
      <c r="E53" s="45"/>
      <c r="F53" s="101" t="s">
        <v>31</v>
      </c>
      <c r="G53" s="101"/>
      <c r="H53" s="101"/>
      <c r="I53" s="29"/>
      <c r="K53" s="30"/>
    </row>
    <row r="54" spans="1:14" x14ac:dyDescent="0.25">
      <c r="A54" s="100"/>
      <c r="B54" s="100"/>
      <c r="C54" s="45"/>
      <c r="D54" s="33" t="s">
        <v>32</v>
      </c>
      <c r="E54" s="33"/>
      <c r="F54" s="98" t="s">
        <v>33</v>
      </c>
      <c r="G54" s="98"/>
      <c r="H54" s="98"/>
      <c r="I54" s="29"/>
      <c r="K54" s="30"/>
    </row>
    <row r="55" spans="1:14" x14ac:dyDescent="0.25">
      <c r="D55" s="33" t="s">
        <v>32</v>
      </c>
      <c r="E55" s="33"/>
      <c r="F55" s="98" t="s">
        <v>34</v>
      </c>
      <c r="G55" s="98"/>
      <c r="H55" s="98"/>
      <c r="I55" s="29"/>
      <c r="K55" s="30"/>
    </row>
  </sheetData>
  <sheetProtection algorithmName="SHA-512" hashValue="gb4TU4hrGC4o4t/00PaHmaKTJ5SJnZhkB+jd2dJ6FaMFuxKsZ1gQGraNNqp2iST095QwddtqNvQNisaX05DCZg==" saltValue="O7AMJovoBFhezj90s7fRRA==" spinCount="100000" sheet="1" objects="1" scenarios="1"/>
  <mergeCells count="45">
    <mergeCell ref="A1:H1"/>
    <mergeCell ref="I1:L2"/>
    <mergeCell ref="A2:H2"/>
    <mergeCell ref="A3:D3"/>
    <mergeCell ref="F3:J3"/>
    <mergeCell ref="L3:P3"/>
    <mergeCell ref="A4:D4"/>
    <mergeCell ref="F4:J4"/>
    <mergeCell ref="L4:P4"/>
    <mergeCell ref="A5:L5"/>
    <mergeCell ref="A28:F28"/>
    <mergeCell ref="H28:P28"/>
    <mergeCell ref="A29:D29"/>
    <mergeCell ref="F29:P29"/>
    <mergeCell ref="A30:D30"/>
    <mergeCell ref="F30:P30"/>
    <mergeCell ref="A32:H32"/>
    <mergeCell ref="I32:L33"/>
    <mergeCell ref="A33:H33"/>
    <mergeCell ref="A34:D34"/>
    <mergeCell ref="F34:J34"/>
    <mergeCell ref="L34:P34"/>
    <mergeCell ref="A35:D35"/>
    <mergeCell ref="F35:J35"/>
    <mergeCell ref="L35:P35"/>
    <mergeCell ref="D47:H47"/>
    <mergeCell ref="D37:H37"/>
    <mergeCell ref="I37:P37"/>
    <mergeCell ref="D38:H38"/>
    <mergeCell ref="D39:H39"/>
    <mergeCell ref="D40:H40"/>
    <mergeCell ref="D41:H41"/>
    <mergeCell ref="D42:H42"/>
    <mergeCell ref="D43:H43"/>
    <mergeCell ref="D44:H44"/>
    <mergeCell ref="D45:H45"/>
    <mergeCell ref="D46:H46"/>
    <mergeCell ref="F55:H55"/>
    <mergeCell ref="A49:B49"/>
    <mergeCell ref="D49:N49"/>
    <mergeCell ref="D50:N50"/>
    <mergeCell ref="A53:D53"/>
    <mergeCell ref="F53:H53"/>
    <mergeCell ref="A54:B54"/>
    <mergeCell ref="F54:H54"/>
  </mergeCells>
  <hyperlinks>
    <hyperlink ref="H51" r:id="rId1" xr:uid="{00000000-0004-0000-0400-000000000000}"/>
    <hyperlink ref="J51" r:id="rId2" xr:uid="{00000000-0004-0000-0400-000001000000}"/>
  </hyperlinks>
  <pageMargins left="0.23622047244094491" right="0.23622047244094491" top="0.39370078740157483" bottom="0.39370078740157483" header="0.31496062992125984" footer="0.31496062992125984"/>
  <pageSetup paperSize="9" scale="88" fitToHeight="2" orientation="landscape" r:id="rId3"/>
  <rowBreaks count="1" manualBreakCount="1">
    <brk id="31" max="16383" man="1"/>
  </rowBreak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523C41E-FEE6-444A-9E76-73D8DCA4291A}">
            <xm:f>Erfassungsformular!$B$55=0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A33:J33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8"/>
  <sheetViews>
    <sheetView workbookViewId="0">
      <selection activeCell="D13" sqref="D13"/>
    </sheetView>
  </sheetViews>
  <sheetFormatPr baseColWidth="10" defaultRowHeight="13.2" x14ac:dyDescent="0.25"/>
  <sheetData>
    <row r="1" spans="1:1" x14ac:dyDescent="0.25">
      <c r="A1" s="1" t="s">
        <v>86</v>
      </c>
    </row>
    <row r="2" spans="1:1" x14ac:dyDescent="0.25">
      <c r="A2" s="1" t="s">
        <v>107</v>
      </c>
    </row>
    <row r="3" spans="1:1" x14ac:dyDescent="0.25">
      <c r="A3" s="1" t="s">
        <v>118</v>
      </c>
    </row>
    <row r="4" spans="1:1" x14ac:dyDescent="0.25">
      <c r="A4" s="1" t="s">
        <v>73</v>
      </c>
    </row>
    <row r="5" spans="1:1" x14ac:dyDescent="0.25">
      <c r="A5" s="1" t="s">
        <v>126</v>
      </c>
    </row>
    <row r="6" spans="1:1" x14ac:dyDescent="0.25">
      <c r="A6" s="1" t="s">
        <v>72</v>
      </c>
    </row>
    <row r="7" spans="1:1" x14ac:dyDescent="0.25">
      <c r="A7" s="1" t="s">
        <v>78</v>
      </c>
    </row>
    <row r="8" spans="1:1" x14ac:dyDescent="0.25">
      <c r="A8" s="1" t="s">
        <v>71</v>
      </c>
    </row>
    <row r="9" spans="1:1" x14ac:dyDescent="0.25">
      <c r="A9" s="1" t="s">
        <v>75</v>
      </c>
    </row>
    <row r="10" spans="1:1" x14ac:dyDescent="0.25">
      <c r="A10" s="1" t="s">
        <v>76</v>
      </c>
    </row>
    <row r="11" spans="1:1" x14ac:dyDescent="0.25">
      <c r="A11" s="1" t="s">
        <v>55</v>
      </c>
    </row>
    <row r="12" spans="1:1" x14ac:dyDescent="0.25">
      <c r="A12" s="1" t="s">
        <v>79</v>
      </c>
    </row>
    <row r="13" spans="1:1" x14ac:dyDescent="0.25">
      <c r="A13" s="1" t="s">
        <v>120</v>
      </c>
    </row>
    <row r="14" spans="1:1" x14ac:dyDescent="0.25">
      <c r="A14" s="1" t="s">
        <v>115</v>
      </c>
    </row>
    <row r="15" spans="1:1" x14ac:dyDescent="0.25">
      <c r="A15" s="1" t="s">
        <v>127</v>
      </c>
    </row>
    <row r="16" spans="1:1" x14ac:dyDescent="0.25">
      <c r="A16" s="1" t="s">
        <v>74</v>
      </c>
    </row>
    <row r="17" spans="1:1" x14ac:dyDescent="0.25">
      <c r="A17" s="1" t="s">
        <v>77</v>
      </c>
    </row>
    <row r="18" spans="1:1" x14ac:dyDescent="0.25">
      <c r="A18" s="1" t="s">
        <v>117</v>
      </c>
    </row>
  </sheetData>
  <sortState xmlns:xlrd2="http://schemas.microsoft.com/office/spreadsheetml/2017/richdata2" ref="A1:A18">
    <sortCondition ref="A1:A18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workbookViewId="0">
      <selection activeCell="D13" sqref="D13"/>
    </sheetView>
  </sheetViews>
  <sheetFormatPr baseColWidth="10" defaultRowHeight="13.2" x14ac:dyDescent="0.25"/>
  <cols>
    <col min="2" max="2" width="12.5546875" bestFit="1" customWidth="1"/>
  </cols>
  <sheetData>
    <row r="1" spans="1:2" x14ac:dyDescent="0.25">
      <c r="A1" s="5" t="s">
        <v>125</v>
      </c>
      <c r="B1" s="1" t="s">
        <v>124</v>
      </c>
    </row>
    <row r="2" spans="1:2" x14ac:dyDescent="0.25">
      <c r="A2" s="5" t="s">
        <v>67</v>
      </c>
      <c r="B2" s="1" t="s">
        <v>13</v>
      </c>
    </row>
    <row r="3" spans="1:2" x14ac:dyDescent="0.25">
      <c r="A3" s="5" t="s">
        <v>60</v>
      </c>
      <c r="B3" s="1" t="s">
        <v>14</v>
      </c>
    </row>
    <row r="4" spans="1:2" x14ac:dyDescent="0.25">
      <c r="A4" s="5" t="s">
        <v>68</v>
      </c>
      <c r="B4" s="1" t="s">
        <v>15</v>
      </c>
    </row>
    <row r="5" spans="1:2" x14ac:dyDescent="0.25">
      <c r="A5" s="5" t="s">
        <v>69</v>
      </c>
      <c r="B5" s="1" t="s">
        <v>70</v>
      </c>
    </row>
    <row r="6" spans="1:2" x14ac:dyDescent="0.25">
      <c r="A6" s="5" t="s">
        <v>90</v>
      </c>
      <c r="B6" s="1" t="s">
        <v>92</v>
      </c>
    </row>
    <row r="7" spans="1:2" x14ac:dyDescent="0.25">
      <c r="A7" s="5" t="s">
        <v>91</v>
      </c>
      <c r="B7" s="1" t="s">
        <v>93</v>
      </c>
    </row>
    <row r="8" spans="1:2" x14ac:dyDescent="0.25">
      <c r="A8" s="5" t="s">
        <v>108</v>
      </c>
      <c r="B8" s="1" t="s">
        <v>111</v>
      </c>
    </row>
    <row r="9" spans="1:2" x14ac:dyDescent="0.25">
      <c r="A9" s="5" t="s">
        <v>109</v>
      </c>
      <c r="B9" s="1" t="s">
        <v>112</v>
      </c>
    </row>
    <row r="10" spans="1:2" x14ac:dyDescent="0.25">
      <c r="A10" s="5" t="s">
        <v>110</v>
      </c>
      <c r="B10" s="1" t="s">
        <v>113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workbookViewId="0">
      <selection activeCell="D13" sqref="D13"/>
    </sheetView>
  </sheetViews>
  <sheetFormatPr baseColWidth="10" defaultRowHeight="13.2" x14ac:dyDescent="0.25"/>
  <sheetData>
    <row r="1" spans="1:3" x14ac:dyDescent="0.25">
      <c r="A1" s="1" t="s">
        <v>28</v>
      </c>
      <c r="B1" s="1" t="s">
        <v>1</v>
      </c>
      <c r="C1" s="1"/>
    </row>
    <row r="2" spans="1:3" x14ac:dyDescent="0.25">
      <c r="A2" s="1" t="s">
        <v>57</v>
      </c>
      <c r="B2" s="1" t="s">
        <v>2</v>
      </c>
      <c r="C2" s="1"/>
    </row>
    <row r="3" spans="1:3" x14ac:dyDescent="0.25">
      <c r="A3" s="1" t="s">
        <v>62</v>
      </c>
      <c r="B3" s="1" t="s">
        <v>4</v>
      </c>
      <c r="C3" s="1"/>
    </row>
    <row r="4" spans="1:3" x14ac:dyDescent="0.25">
      <c r="A4" s="1" t="s">
        <v>63</v>
      </c>
      <c r="B4" s="1" t="s">
        <v>3</v>
      </c>
      <c r="C4" s="1"/>
    </row>
    <row r="5" spans="1:3" x14ac:dyDescent="0.25">
      <c r="A5" s="1" t="s">
        <v>84</v>
      </c>
      <c r="B5" s="1" t="s">
        <v>114</v>
      </c>
      <c r="C5" s="1"/>
    </row>
    <row r="6" spans="1:3" x14ac:dyDescent="0.25">
      <c r="A6" s="1" t="s">
        <v>64</v>
      </c>
      <c r="B6" s="1" t="s">
        <v>5</v>
      </c>
      <c r="C6" s="1"/>
    </row>
    <row r="7" spans="1:3" x14ac:dyDescent="0.25">
      <c r="A7" s="1" t="s">
        <v>65</v>
      </c>
      <c r="B7" s="1" t="s">
        <v>10</v>
      </c>
      <c r="C7" s="1"/>
    </row>
    <row r="8" spans="1:3" x14ac:dyDescent="0.25">
      <c r="A8" s="1" t="s">
        <v>66</v>
      </c>
      <c r="B8" s="1" t="s">
        <v>11</v>
      </c>
    </row>
    <row r="9" spans="1:3" x14ac:dyDescent="0.25">
      <c r="A9" s="1"/>
      <c r="B9" s="1"/>
    </row>
    <row r="10" spans="1:3" x14ac:dyDescent="0.25">
      <c r="A10" s="1"/>
      <c r="B10" s="1"/>
    </row>
  </sheetData>
  <sheetProtection sheet="1" objects="1" scenarios="1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6"/>
  <sheetViews>
    <sheetView workbookViewId="0">
      <selection activeCell="D13" sqref="D13"/>
    </sheetView>
  </sheetViews>
  <sheetFormatPr baseColWidth="10" defaultRowHeight="13.2" x14ac:dyDescent="0.25"/>
  <sheetData>
    <row r="1" spans="1:1" x14ac:dyDescent="0.25">
      <c r="A1" s="1" t="s">
        <v>39</v>
      </c>
    </row>
    <row r="2" spans="1:1" x14ac:dyDescent="0.25">
      <c r="A2" s="1" t="s">
        <v>101</v>
      </c>
    </row>
    <row r="3" spans="1:1" x14ac:dyDescent="0.25">
      <c r="A3" s="1" t="s">
        <v>121</v>
      </c>
    </row>
    <row r="4" spans="1:1" x14ac:dyDescent="0.25">
      <c r="A4" s="1" t="s">
        <v>94</v>
      </c>
    </row>
    <row r="5" spans="1:1" x14ac:dyDescent="0.25">
      <c r="A5" s="1" t="s">
        <v>123</v>
      </c>
    </row>
    <row r="6" spans="1:1" x14ac:dyDescent="0.25">
      <c r="A6" s="1" t="s">
        <v>122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7</vt:i4>
      </vt:variant>
    </vt:vector>
  </HeadingPairs>
  <TitlesOfParts>
    <vt:vector size="17" baseType="lpstr">
      <vt:lpstr>Erfassungsformular</vt:lpstr>
      <vt:lpstr>ja-nein</vt:lpstr>
      <vt:lpstr>Ausgabetabelle für AcroScore</vt:lpstr>
      <vt:lpstr>Ausgabetalle für Kampfrichter</vt:lpstr>
      <vt:lpstr>Ausgabetabelle vollständig</vt:lpstr>
      <vt:lpstr>Vereine</vt:lpstr>
      <vt:lpstr>Altersklasse</vt:lpstr>
      <vt:lpstr>Disziplinen</vt:lpstr>
      <vt:lpstr>Klasse</vt:lpstr>
      <vt:lpstr>Übung</vt:lpstr>
      <vt:lpstr>Altersklassen</vt:lpstr>
      <vt:lpstr>Disziplinen</vt:lpstr>
      <vt:lpstr>janein</vt:lpstr>
      <vt:lpstr>Klasse</vt:lpstr>
      <vt:lpstr>Nachwuchs1</vt:lpstr>
      <vt:lpstr>Übung</vt:lpstr>
      <vt:lpstr>Vereine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Iser</dc:creator>
  <cp:lastModifiedBy>Harald Sie</cp:lastModifiedBy>
  <cp:lastPrinted>2019-11-27T21:50:34Z</cp:lastPrinted>
  <dcterms:created xsi:type="dcterms:W3CDTF">2004-05-04T17:04:46Z</dcterms:created>
  <dcterms:modified xsi:type="dcterms:W3CDTF">2025-09-30T20:00:31Z</dcterms:modified>
</cp:coreProperties>
</file>